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55" windowWidth="15105" windowHeight="585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B15" i="1" l="1"/>
  <c r="F15" i="1" s="1"/>
  <c r="B14" i="1"/>
  <c r="D14" i="1" s="1"/>
  <c r="B13" i="1"/>
  <c r="F13" i="1" s="1"/>
  <c r="B12" i="1"/>
  <c r="F12" i="1" s="1"/>
  <c r="B11" i="1"/>
  <c r="F11" i="1" s="1"/>
  <c r="C16" i="1"/>
  <c r="E19" i="1" s="1"/>
  <c r="E16" i="1"/>
  <c r="C19" i="1" s="1"/>
  <c r="D12" i="1"/>
  <c r="D15" i="1" l="1"/>
  <c r="D11" i="1"/>
  <c r="E27" i="1"/>
  <c r="F14" i="1"/>
  <c r="F16" i="1" s="1"/>
  <c r="C20" i="1" s="1"/>
  <c r="D13" i="1"/>
  <c r="D16" i="1" l="1"/>
  <c r="E20" i="1" s="1"/>
  <c r="C28" i="1"/>
  <c r="C27" i="1" l="1"/>
</calcChain>
</file>

<file path=xl/comments1.xml><?xml version="1.0" encoding="utf-8"?>
<comments xmlns="http://schemas.openxmlformats.org/spreadsheetml/2006/main">
  <authors>
    <author>Jana Schmiedlová</author>
    <author>blahova</author>
  </authors>
  <commentList>
    <comment ref="E10" authorId="0">
      <text>
        <r>
          <rPr>
            <sz val="9"/>
            <color indexed="10"/>
            <rFont val="Arial"/>
            <family val="2"/>
            <charset val="238"/>
          </rPr>
          <t xml:space="preserve">Nominálne celkové oprávnené náklady = nenávratný finančný príspevok z APVV + vlastné zdroje. 
Vlastné zdroje = všetky iné zdroje, ako zdroje zo štátneho rozpočtu. </t>
        </r>
      </text>
    </comment>
    <comment ref="H13" authorId="1">
      <text>
        <r>
          <rPr>
            <sz val="9"/>
            <color indexed="10"/>
            <rFont val="Tahoma"/>
            <family val="2"/>
            <charset val="238"/>
          </rPr>
          <t xml:space="preserve">Do bunky sa vloží aktuálna hodnota základnej sadzby pre výpočet referenčnej a diskontnej sadzby. 
Táto je pravidlene zverejňovaná na stránke pod heslom"ODKAZ". </t>
        </r>
        <r>
          <rPr>
            <sz val="9"/>
            <color indexed="81"/>
            <rFont val="Tahoma"/>
            <family val="2"/>
            <charset val="238"/>
          </rPr>
          <t xml:space="preserve"> 
</t>
        </r>
      </text>
    </comment>
    <comment ref="F23" authorId="1">
      <text>
        <r>
          <rPr>
            <sz val="9"/>
            <color indexed="10"/>
            <rFont val="Arial"/>
            <family val="2"/>
            <charset val="238"/>
          </rPr>
          <t>Vzorec pre výpočet intenzity pomoci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27" authorId="1">
      <text>
        <r>
          <rPr>
            <sz val="9"/>
            <color indexed="10"/>
            <rFont val="Arial"/>
            <family val="2"/>
            <charset val="238"/>
          </rPr>
          <t>Výpočet intenzity pomoci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<sst xmlns="http://schemas.openxmlformats.org/spreadsheetml/2006/main" count="29" uniqueCount="29">
  <si>
    <t xml:space="preserve">Nenávratný finančný príspevok z APVV </t>
  </si>
  <si>
    <t xml:space="preserve">Diskontný faktor </t>
  </si>
  <si>
    <t>Nominálny NFP (z APVV)</t>
  </si>
  <si>
    <t>Diskontovaný NFP (z APVV)</t>
  </si>
  <si>
    <t xml:space="preserve">Nominálne celkové oprávnené náklady </t>
  </si>
  <si>
    <t xml:space="preserve">Diskontované celkové oprávnené náklady </t>
  </si>
  <si>
    <t xml:space="preserve">Spolu </t>
  </si>
  <si>
    <t xml:space="preserve">Celkové oprávnené náklady na projekt </t>
  </si>
  <si>
    <t>ODKAZ</t>
  </si>
  <si>
    <t>x 100</t>
  </si>
  <si>
    <r>
      <t>Intenzita pomoci</t>
    </r>
    <r>
      <rPr>
        <b/>
        <sz val="10"/>
        <rFont val="Arial"/>
        <family val="2"/>
        <charset val="238"/>
      </rPr>
      <t xml:space="preserve"> =</t>
    </r>
  </si>
  <si>
    <t>x 100 =</t>
  </si>
  <si>
    <t xml:space="preserve">Vzorový príklad pre stanovenú maximálnu intenzitu 60 %  </t>
  </si>
  <si>
    <t xml:space="preserve">Výpočet nákladov a intenzity pomoci sa vzťahuje k obdobiu riešenia projektu v jednotlivých rozpočtových rokoch podľa návrhu projektu pre daný subjekt. </t>
  </si>
  <si>
    <t>Rok riešenia</t>
  </si>
  <si>
    <t>1.</t>
  </si>
  <si>
    <t>2.</t>
  </si>
  <si>
    <t>3.</t>
  </si>
  <si>
    <t>4.</t>
  </si>
  <si>
    <t>5.</t>
  </si>
  <si>
    <t>Náklady</t>
  </si>
  <si>
    <t>Nominálne</t>
  </si>
  <si>
    <t xml:space="preserve">Diskontované </t>
  </si>
  <si>
    <r>
      <t xml:space="preserve">Po vložení údajov do žltých políčok v tabuľke je možné overiť si intenzitu štátnej pomoci </t>
    </r>
    <r>
      <rPr>
        <i/>
        <sz val="14"/>
        <color rgb="FFFF0000"/>
        <rFont val="Arial"/>
        <family val="2"/>
        <charset val="238"/>
      </rPr>
      <t>pre daný subjekt</t>
    </r>
    <r>
      <rPr>
        <i/>
        <sz val="14"/>
        <rFont val="Arial"/>
        <family val="2"/>
        <charset val="238"/>
      </rPr>
      <t>.</t>
    </r>
  </si>
  <si>
    <t xml:space="preserve">Intenzita pomoci = </t>
  </si>
  <si>
    <t>diskontované celkové oprávnené daného subjektu</t>
  </si>
  <si>
    <t xml:space="preserve">diskontovaný NFP </t>
  </si>
  <si>
    <r>
      <t>Podľa vzorového príkladu, kde sú stanovené oprávnené náklady (uvedené v tabuľkách) bolo vypočítané, že</t>
    </r>
    <r>
      <rPr>
        <b/>
        <sz val="12"/>
        <color rgb="FFFF0000"/>
        <rFont val="Arial"/>
        <family val="2"/>
        <charset val="238"/>
      </rPr>
      <t xml:space="preserve"> intenzita pomoci je 60 %</t>
    </r>
    <r>
      <rPr>
        <b/>
        <sz val="12"/>
        <rFont val="Arial"/>
        <family val="2"/>
        <charset val="238"/>
      </rPr>
      <t xml:space="preserve">, čo spadá do rozpätia maximálnej možnej intenzity 60 %, takže </t>
    </r>
    <r>
      <rPr>
        <b/>
        <sz val="12"/>
        <color rgb="FFFF0000"/>
        <rFont val="Arial"/>
        <family val="2"/>
        <charset val="238"/>
      </rPr>
      <t>daný subjekt môže dostať nenávratný finančný príspevok v požadovanej výške 250 000 €</t>
    </r>
    <r>
      <rPr>
        <b/>
        <sz val="12"/>
        <rFont val="Arial"/>
        <family val="2"/>
        <charset val="238"/>
      </rPr>
      <t xml:space="preserve">, nakoľko po diskontácii je nenávratný finančný príspevok v intenzite 60 % z celkových oprávnených nákladov. </t>
    </r>
    <r>
      <rPr>
        <b/>
        <i/>
        <sz val="12"/>
        <color theme="0"/>
        <rFont val="Arial"/>
        <family val="2"/>
        <charset val="238"/>
      </rPr>
      <t>Ak je pre daný projekt stanovený vyšší alebo nižší strop intenzity pomoci, je potrebné porovnať vypočítaný údaj s možnou výškou intenzity štátnej pomoci</t>
    </r>
    <r>
      <rPr>
        <b/>
        <sz val="12"/>
        <rFont val="Arial"/>
        <family val="2"/>
        <charset val="238"/>
      </rPr>
      <t>.</t>
    </r>
  </si>
  <si>
    <r>
      <t>Celkové náklady sú</t>
    </r>
    <r>
      <rPr>
        <b/>
        <sz val="10"/>
        <color indexed="21"/>
        <rFont val="Arial"/>
        <family val="2"/>
        <charset val="238"/>
      </rPr>
      <t xml:space="preserve"> </t>
    </r>
    <r>
      <rPr>
        <b/>
        <sz val="10"/>
        <color rgb="FFFF0000"/>
        <rFont val="Arial"/>
        <family val="2"/>
        <charset val="238"/>
      </rPr>
      <t>420 000 €</t>
    </r>
    <r>
      <rPr>
        <sz val="10"/>
        <rFont val="Arial"/>
        <family val="2"/>
        <charset val="238"/>
      </rPr>
      <t xml:space="preserve"> a riešenie bude trvať v období rokov </t>
    </r>
    <r>
      <rPr>
        <b/>
        <sz val="10"/>
        <rFont val="Arial"/>
        <family val="2"/>
        <charset val="238"/>
      </rPr>
      <t>2017-2022</t>
    </r>
    <r>
      <rPr>
        <sz val="10"/>
        <rFont val="Arial"/>
        <family val="2"/>
        <charset val="238"/>
      </rPr>
      <t xml:space="preserve">. Z celkových nákladov je nenávratný finančný príspevok (NFP) poskytnutý z APVV vo výške </t>
    </r>
    <r>
      <rPr>
        <b/>
        <sz val="10"/>
        <rFont val="Arial"/>
        <family val="2"/>
        <charset val="238"/>
      </rPr>
      <t>250 000 €</t>
    </r>
    <r>
      <rPr>
        <sz val="10"/>
        <rFont val="Arial"/>
        <family val="2"/>
        <charset val="238"/>
      </rPr>
      <t xml:space="preserve"> a vlastné zdroje vo výške </t>
    </r>
    <r>
      <rPr>
        <b/>
        <sz val="10"/>
        <rFont val="Arial"/>
        <family val="2"/>
        <charset val="238"/>
      </rPr>
      <t>170 000 €</t>
    </r>
    <r>
      <rPr>
        <sz val="10"/>
        <rFont val="Arial"/>
        <family val="2"/>
        <charset val="238"/>
      </rPr>
      <t xml:space="preserve"> (v prvom roku </t>
    </r>
    <r>
      <rPr>
        <b/>
        <sz val="10"/>
        <rFont val="Arial"/>
        <family val="2"/>
        <charset val="238"/>
      </rPr>
      <t>30 000 €</t>
    </r>
    <r>
      <rPr>
        <sz val="10"/>
        <rFont val="Arial"/>
        <family val="2"/>
        <charset val="238"/>
      </rPr>
      <t xml:space="preserve">, v dvoch ďalších rokoch po </t>
    </r>
    <r>
      <rPr>
        <b/>
        <sz val="10"/>
        <rFont val="Arial"/>
        <family val="2"/>
        <charset val="238"/>
      </rPr>
      <t>50 000 €</t>
    </r>
    <r>
      <rPr>
        <sz val="10"/>
        <rFont val="Arial"/>
        <family val="2"/>
        <charset val="238"/>
      </rPr>
      <t xml:space="preserve">, vo štvrtom roku </t>
    </r>
    <r>
      <rPr>
        <b/>
        <sz val="10"/>
        <rFont val="Arial"/>
        <family val="2"/>
        <charset val="238"/>
      </rPr>
      <t>30 000 €</t>
    </r>
    <r>
      <rPr>
        <sz val="10"/>
        <rFont val="Arial"/>
        <family val="2"/>
        <charset val="238"/>
      </rPr>
      <t xml:space="preserve"> a v poslednom roku </t>
    </r>
    <r>
      <rPr>
        <b/>
        <sz val="10"/>
        <rFont val="Arial"/>
        <family val="2"/>
        <charset val="238"/>
      </rPr>
      <t>10 000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€</t>
    </r>
    <r>
      <rPr>
        <sz val="10"/>
        <rFont val="Arial"/>
        <family val="2"/>
        <charset val="238"/>
      </rPr>
      <t xml:space="preserve">). Náklady z APVV budú požadované nasledovne: v prvom roku vo výške </t>
    </r>
    <r>
      <rPr>
        <b/>
        <sz val="10"/>
        <rFont val="Arial"/>
        <family val="2"/>
        <charset val="238"/>
      </rPr>
      <t>40 000 €</t>
    </r>
    <r>
      <rPr>
        <sz val="10"/>
        <rFont val="Arial"/>
        <family val="2"/>
        <charset val="238"/>
      </rPr>
      <t xml:space="preserve">, v druhom a treťom roku vo výške </t>
    </r>
    <r>
      <rPr>
        <b/>
        <sz val="10"/>
        <rFont val="Arial"/>
        <family val="2"/>
        <charset val="238"/>
      </rPr>
      <t>80 000 €</t>
    </r>
    <r>
      <rPr>
        <sz val="10"/>
        <rFont val="Arial"/>
        <family val="2"/>
        <charset val="238"/>
      </rPr>
      <t>, vo štvrtom roku vo výške</t>
    </r>
    <r>
      <rPr>
        <b/>
        <sz val="10"/>
        <rFont val="Arial"/>
        <family val="2"/>
        <charset val="238"/>
      </rPr>
      <t xml:space="preserve"> 40 000 €</t>
    </r>
    <r>
      <rPr>
        <sz val="10"/>
        <rFont val="Arial"/>
        <family val="2"/>
        <charset val="238"/>
      </rPr>
      <t xml:space="preserve"> a v poslednom roku </t>
    </r>
    <r>
      <rPr>
        <b/>
        <sz val="10"/>
        <rFont val="Arial"/>
        <family val="2"/>
        <charset val="238"/>
      </rPr>
      <t>10 000 €</t>
    </r>
    <r>
      <rPr>
        <sz val="10"/>
        <rFont val="Arial"/>
        <family val="2"/>
        <charset val="238"/>
      </rPr>
      <t>. Takže celkové oprávnené náklady pre daný subjekt sú za všetky roky</t>
    </r>
    <r>
      <rPr>
        <b/>
        <sz val="10"/>
        <color rgb="FFFF0000"/>
        <rFont val="Arial"/>
        <family val="2"/>
        <charset val="238"/>
      </rPr>
      <t xml:space="preserve"> 420 000 €</t>
    </r>
    <r>
      <rPr>
        <sz val="10"/>
        <rFont val="Arial"/>
        <family val="2"/>
        <charset val="238"/>
      </rPr>
      <t xml:space="preserve"> (v prvom roku </t>
    </r>
    <r>
      <rPr>
        <b/>
        <sz val="10"/>
        <rFont val="Arial"/>
        <family val="2"/>
        <charset val="238"/>
      </rPr>
      <t>70 000 €</t>
    </r>
    <r>
      <rPr>
        <sz val="10"/>
        <rFont val="Arial"/>
        <family val="2"/>
        <charset val="238"/>
      </rPr>
      <t xml:space="preserve">, v druhom a treťom roku </t>
    </r>
    <r>
      <rPr>
        <b/>
        <sz val="10"/>
        <rFont val="Arial"/>
        <family val="2"/>
        <charset val="238"/>
      </rPr>
      <t>130 000 €</t>
    </r>
    <r>
      <rPr>
        <sz val="10"/>
        <rFont val="Arial"/>
        <family val="2"/>
        <charset val="238"/>
      </rPr>
      <t xml:space="preserve">, vo štvrtom roku </t>
    </r>
    <r>
      <rPr>
        <b/>
        <sz val="10"/>
        <rFont val="Arial"/>
        <family val="2"/>
        <charset val="238"/>
      </rPr>
      <t>70 000 €</t>
    </r>
    <r>
      <rPr>
        <sz val="10"/>
        <rFont val="Arial"/>
        <family val="2"/>
        <charset val="238"/>
      </rPr>
      <t xml:space="preserve"> a v poslednom roku </t>
    </r>
    <r>
      <rPr>
        <b/>
        <sz val="10"/>
        <rFont val="Arial"/>
        <family val="2"/>
        <charset val="238"/>
      </rPr>
      <t>20 000 €</t>
    </r>
    <r>
      <rPr>
        <sz val="10"/>
        <rFont val="Arial"/>
        <family val="2"/>
        <charset val="238"/>
      </rPr>
      <t xml:space="preserve">).  </t>
    </r>
    <r>
      <rPr>
        <b/>
        <sz val="10"/>
        <color indexed="10"/>
        <rFont val="Arial"/>
        <family val="2"/>
        <charset val="238"/>
      </rPr>
      <t>Základná sadzba</t>
    </r>
    <r>
      <rPr>
        <sz val="10"/>
        <color indexed="10"/>
        <rFont val="Arial"/>
        <family val="2"/>
        <charset val="238"/>
      </rPr>
      <t xml:space="preserve"> pre výpočet referenčnej a diskontnej sadzby </t>
    </r>
    <r>
      <rPr>
        <sz val="10"/>
        <rFont val="Arial"/>
        <family val="2"/>
        <charset val="238"/>
      </rPr>
      <t xml:space="preserve">stanovená k 1.10.2017 je </t>
    </r>
    <r>
      <rPr>
        <b/>
        <sz val="10"/>
        <color rgb="FFFF0000"/>
        <rFont val="Arial"/>
        <family val="2"/>
        <charset val="238"/>
      </rPr>
      <t>-0,15 %</t>
    </r>
    <r>
      <rPr>
        <b/>
        <sz val="10"/>
        <color indexed="10"/>
        <rFont val="Arial"/>
        <family val="2"/>
        <charset val="238"/>
      </rPr>
      <t>, t. j. -0,0015</t>
    </r>
    <r>
      <rPr>
        <sz val="10"/>
        <rFont val="Arial"/>
        <family val="2"/>
        <charset val="238"/>
      </rPr>
      <t>. Aký bude diskontovaný NFP a aká bude intenzita pomoci pri danej referenčnej sadzbe pre daný subjekt?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</si>
</sst>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\ &quot;Sk&quot;_-;\-* #,##0\ &quot;Sk&quot;_-;_-* &quot;-&quot;\ &quot;Sk&quot;_-;_-@_-"/>
    <numFmt numFmtId="165" formatCode="_-* #,##0\ [$€-1]_-;\-* #,##0\ [$€-1]_-;_-* &quot;-&quot;\ [$€-1]_-;_-@_-"/>
    <numFmt numFmtId="166" formatCode="_-* #,##0.00\ [$€-1]_-;\-* #,##0.00\ [$€-1]_-;_-* &quot;-&quot;??\ [$€-1]_-;_-@_-"/>
    <numFmt numFmtId="167" formatCode="0.00000"/>
    <numFmt numFmtId="168" formatCode="0.000%"/>
    <numFmt numFmtId="169" formatCode="0.000000000"/>
  </numFmts>
  <fonts count="21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name val="Arial"/>
      <family val="2"/>
      <charset val="238"/>
    </font>
    <font>
      <sz val="10"/>
      <color indexed="57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b/>
      <sz val="10"/>
      <color indexed="21"/>
      <name val="Arial"/>
      <family val="2"/>
      <charset val="238"/>
    </font>
    <font>
      <sz val="9"/>
      <color indexed="81"/>
      <name val="Tahoma"/>
      <family val="2"/>
      <charset val="238"/>
    </font>
    <font>
      <sz val="9"/>
      <color indexed="10"/>
      <name val="Arial"/>
      <family val="2"/>
      <charset val="238"/>
    </font>
    <font>
      <sz val="9"/>
      <color indexed="10"/>
      <name val="Tahoma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6"/>
      <color theme="0"/>
      <name val="Arial"/>
      <family val="2"/>
      <charset val="238"/>
    </font>
    <font>
      <i/>
      <sz val="14"/>
      <name val="Arial"/>
      <family val="2"/>
      <charset val="238"/>
    </font>
    <font>
      <i/>
      <sz val="14"/>
      <color rgb="FFFF0000"/>
      <name val="Arial"/>
      <family val="2"/>
      <charset val="238"/>
    </font>
    <font>
      <b/>
      <i/>
      <sz val="12"/>
      <color theme="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0" fontId="0" fillId="0" borderId="0" xfId="0" applyBorder="1"/>
    <xf numFmtId="0" fontId="0" fillId="0" borderId="0" xfId="0" applyBorder="1" applyAlignment="1"/>
    <xf numFmtId="0" fontId="3" fillId="0" borderId="0" xfId="0" applyFont="1" applyBorder="1" applyAlignment="1"/>
    <xf numFmtId="164" fontId="1" fillId="0" borderId="0" xfId="0" applyNumberFormat="1" applyFont="1" applyBorder="1"/>
    <xf numFmtId="0" fontId="3" fillId="0" borderId="0" xfId="0" applyFont="1" applyBorder="1"/>
    <xf numFmtId="164" fontId="5" fillId="0" borderId="0" xfId="0" applyNumberFormat="1" applyFont="1" applyBorder="1" applyAlignment="1"/>
    <xf numFmtId="0" fontId="0" fillId="0" borderId="1" xfId="0" applyBorder="1"/>
    <xf numFmtId="0" fontId="2" fillId="0" borderId="0" xfId="0" applyFont="1" applyBorder="1"/>
    <xf numFmtId="1" fontId="3" fillId="0" borderId="0" xfId="0" applyNumberFormat="1" applyFont="1" applyBorder="1" applyAlignment="1"/>
    <xf numFmtId="0" fontId="0" fillId="0" borderId="0" xfId="0" applyFill="1"/>
    <xf numFmtId="0" fontId="2" fillId="0" borderId="0" xfId="0" applyFont="1" applyFill="1" applyAlignment="1">
      <alignment vertical="center"/>
    </xf>
    <xf numFmtId="1" fontId="5" fillId="0" borderId="0" xfId="0" applyNumberFormat="1" applyFont="1" applyFill="1" applyBorder="1" applyAlignment="1"/>
    <xf numFmtId="0" fontId="1" fillId="0" borderId="0" xfId="0" applyFont="1" applyFill="1" applyBorder="1" applyAlignment="1"/>
    <xf numFmtId="164" fontId="3" fillId="0" borderId="0" xfId="0" applyNumberFormat="1" applyFont="1" applyFill="1" applyBorder="1" applyAlignment="1"/>
    <xf numFmtId="164" fontId="1" fillId="0" borderId="0" xfId="0" applyNumberFormat="1" applyFont="1" applyFill="1" applyBorder="1" applyAlignment="1"/>
    <xf numFmtId="164" fontId="7" fillId="0" borderId="0" xfId="0" applyNumberFormat="1" applyFont="1" applyFill="1" applyBorder="1"/>
    <xf numFmtId="164" fontId="2" fillId="0" borderId="0" xfId="0" applyNumberFormat="1" applyFont="1" applyFill="1" applyBorder="1" applyAlignment="1"/>
    <xf numFmtId="164" fontId="0" fillId="0" borderId="0" xfId="0" applyNumberFormat="1" applyFill="1" applyBorder="1"/>
    <xf numFmtId="0" fontId="2" fillId="0" borderId="2" xfId="0" applyFont="1" applyBorder="1" applyAlignment="1">
      <alignment horizontal="center" vertical="center" wrapText="1"/>
    </xf>
    <xf numFmtId="164" fontId="3" fillId="0" borderId="0" xfId="0" applyNumberFormat="1" applyFont="1" applyBorder="1" applyAlignment="1"/>
    <xf numFmtId="0" fontId="1" fillId="0" borderId="0" xfId="0" applyFont="1" applyFill="1" applyBorder="1"/>
    <xf numFmtId="168" fontId="1" fillId="0" borderId="0" xfId="2" applyNumberFormat="1" applyFont="1" applyFill="1" applyBorder="1" applyAlignment="1"/>
    <xf numFmtId="169" fontId="0" fillId="0" borderId="1" xfId="0" applyNumberFormat="1" applyBorder="1"/>
    <xf numFmtId="0" fontId="0" fillId="0" borderId="0" xfId="0" applyAlignment="1">
      <alignment wrapText="1"/>
    </xf>
    <xf numFmtId="164" fontId="8" fillId="0" borderId="0" xfId="1" applyNumberFormat="1" applyFill="1" applyBorder="1" applyAlignment="1" applyProtection="1"/>
    <xf numFmtId="0" fontId="3" fillId="3" borderId="15" xfId="0" applyNumberFormat="1" applyFont="1" applyFill="1" applyBorder="1" applyAlignment="1"/>
    <xf numFmtId="0" fontId="2" fillId="5" borderId="2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166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165" fontId="0" fillId="2" borderId="1" xfId="0" applyNumberFormat="1" applyFill="1" applyBorder="1" applyAlignment="1">
      <alignment horizontal="center"/>
    </xf>
    <xf numFmtId="165" fontId="1" fillId="0" borderId="7" xfId="0" applyNumberFormat="1" applyFont="1" applyBorder="1" applyAlignment="1">
      <alignment horizontal="center"/>
    </xf>
    <xf numFmtId="165" fontId="1" fillId="0" borderId="8" xfId="0" applyNumberFormat="1" applyFont="1" applyBorder="1" applyAlignment="1">
      <alignment horizontal="center"/>
    </xf>
    <xf numFmtId="165" fontId="0" fillId="2" borderId="10" xfId="0" applyNumberFormat="1" applyFill="1" applyBorder="1" applyAlignment="1">
      <alignment horizontal="center"/>
    </xf>
    <xf numFmtId="165" fontId="2" fillId="4" borderId="11" xfId="0" applyNumberFormat="1" applyFont="1" applyFill="1" applyBorder="1" applyAlignment="1">
      <alignment horizontal="center"/>
    </xf>
    <xf numFmtId="165" fontId="2" fillId="8" borderId="12" xfId="0" applyNumberFormat="1" applyFont="1" applyFill="1" applyBorder="1" applyAlignment="1">
      <alignment horizontal="center"/>
    </xf>
    <xf numFmtId="165" fontId="15" fillId="5" borderId="11" xfId="0" applyNumberFormat="1" applyFont="1" applyFill="1" applyBorder="1" applyAlignment="1">
      <alignment horizontal="center"/>
    </xf>
    <xf numFmtId="165" fontId="2" fillId="6" borderId="13" xfId="0" applyNumberFormat="1" applyFont="1" applyFill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165" fontId="2" fillId="8" borderId="26" xfId="0" applyNumberFormat="1" applyFont="1" applyFill="1" applyBorder="1" applyAlignment="1">
      <alignment horizontal="left"/>
    </xf>
    <xf numFmtId="165" fontId="2" fillId="6" borderId="9" xfId="0" applyNumberFormat="1" applyFont="1" applyFill="1" applyBorder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17" fillId="9" borderId="0" xfId="0" applyFont="1" applyFill="1" applyAlignment="1">
      <alignment horizontal="left"/>
    </xf>
    <xf numFmtId="0" fontId="18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7" fontId="2" fillId="0" borderId="0" xfId="0" applyNumberFormat="1" applyFont="1" applyFill="1" applyBorder="1" applyAlignment="1">
      <alignment horizontal="center" vertical="center"/>
    </xf>
    <xf numFmtId="1" fontId="2" fillId="0" borderId="21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9" fontId="15" fillId="6" borderId="23" xfId="0" applyNumberFormat="1" applyFont="1" applyFill="1" applyBorder="1" applyAlignment="1">
      <alignment horizontal="center" vertical="center"/>
    </xf>
    <xf numFmtId="9" fontId="15" fillId="6" borderId="19" xfId="0" applyNumberFormat="1" applyFont="1" applyFill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9" fontId="2" fillId="0" borderId="0" xfId="0" applyNumberFormat="1" applyFont="1" applyFill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6" fillId="0" borderId="7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66" fontId="2" fillId="4" borderId="1" xfId="0" applyNumberFormat="1" applyFont="1" applyFill="1" applyBorder="1" applyAlignment="1">
      <alignment horizontal="center"/>
    </xf>
    <xf numFmtId="166" fontId="2" fillId="8" borderId="1" xfId="0" applyNumberFormat="1" applyFont="1" applyFill="1" applyBorder="1" applyAlignment="1">
      <alignment horizontal="center"/>
    </xf>
    <xf numFmtId="166" fontId="15" fillId="5" borderId="17" xfId="0" applyNumberFormat="1" applyFont="1" applyFill="1" applyBorder="1" applyAlignment="1">
      <alignment horizontal="center"/>
    </xf>
    <xf numFmtId="166" fontId="15" fillId="5" borderId="18" xfId="0" applyNumberFormat="1" applyFont="1" applyFill="1" applyBorder="1" applyAlignment="1">
      <alignment horizontal="center"/>
    </xf>
    <xf numFmtId="166" fontId="2" fillId="6" borderId="14" xfId="0" applyNumberFormat="1" applyFont="1" applyFill="1" applyBorder="1" applyAlignment="1">
      <alignment horizontal="center"/>
    </xf>
    <xf numFmtId="166" fontId="2" fillId="6" borderId="16" xfId="0" applyNumberFormat="1" applyFont="1" applyFill="1" applyBorder="1" applyAlignment="1">
      <alignment horizontal="center"/>
    </xf>
    <xf numFmtId="0" fontId="9" fillId="7" borderId="0" xfId="0" applyFont="1" applyFill="1" applyAlignment="1">
      <alignment horizontal="left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3">
    <cellStyle name="Hypertextové prepojenie" xfId="1" builtinId="8"/>
    <cellStyle name="Normálna" xfId="0" builtinId="0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napomoc.sk/?cat=12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abSelected="1" topLeftCell="A4" workbookViewId="0">
      <selection activeCell="E27" sqref="E27:E28"/>
    </sheetView>
  </sheetViews>
  <sheetFormatPr defaultRowHeight="12.75" x14ac:dyDescent="0.2"/>
  <cols>
    <col min="1" max="1" width="12.28515625" customWidth="1"/>
    <col min="2" max="6" width="15.7109375" customWidth="1"/>
    <col min="7" max="7" width="19.28515625" customWidth="1"/>
    <col min="8" max="8" width="17.5703125" style="4" bestFit="1" customWidth="1"/>
    <col min="9" max="9" width="19.85546875" bestFit="1" customWidth="1"/>
    <col min="10" max="10" width="17.42578125" bestFit="1" customWidth="1"/>
  </cols>
  <sheetData>
    <row r="1" spans="1:10" ht="20.25" x14ac:dyDescent="0.3">
      <c r="A1" s="53" t="s">
        <v>12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s="48" customFormat="1" ht="30" customHeight="1" x14ac:dyDescent="0.2">
      <c r="A2" s="54" t="s">
        <v>23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ht="12.75" customHeight="1" x14ac:dyDescent="0.2">
      <c r="A3" s="90" t="s">
        <v>28</v>
      </c>
      <c r="B3" s="55"/>
      <c r="C3" s="55"/>
      <c r="D3" s="55"/>
      <c r="E3" s="55"/>
      <c r="F3" s="55"/>
      <c r="G3" s="55"/>
      <c r="H3" s="55"/>
      <c r="I3" s="55"/>
      <c r="J3" s="55"/>
    </row>
    <row r="4" spans="1:10" x14ac:dyDescent="0.2">
      <c r="A4" s="55"/>
      <c r="B4" s="55"/>
      <c r="C4" s="55"/>
      <c r="D4" s="55"/>
      <c r="E4" s="55"/>
      <c r="F4" s="55"/>
      <c r="G4" s="55"/>
      <c r="H4" s="55"/>
      <c r="I4" s="55"/>
      <c r="J4" s="55"/>
    </row>
    <row r="5" spans="1:10" x14ac:dyDescent="0.2">
      <c r="A5" s="55"/>
      <c r="B5" s="55"/>
      <c r="C5" s="55"/>
      <c r="D5" s="55"/>
      <c r="E5" s="55"/>
      <c r="F5" s="55"/>
      <c r="G5" s="55"/>
      <c r="H5" s="55"/>
      <c r="I5" s="55"/>
      <c r="J5" s="55"/>
    </row>
    <row r="6" spans="1:10" x14ac:dyDescent="0.2">
      <c r="A6" s="55"/>
      <c r="B6" s="55"/>
      <c r="C6" s="55"/>
      <c r="D6" s="55"/>
      <c r="E6" s="55"/>
      <c r="F6" s="55"/>
      <c r="G6" s="55"/>
      <c r="H6" s="55"/>
      <c r="I6" s="55"/>
      <c r="J6" s="55"/>
    </row>
    <row r="7" spans="1:10" ht="29.25" customHeight="1" x14ac:dyDescent="0.2">
      <c r="A7" s="55"/>
      <c r="B7" s="55"/>
      <c r="C7" s="55"/>
      <c r="D7" s="55"/>
      <c r="E7" s="55"/>
      <c r="F7" s="55"/>
      <c r="G7" s="55"/>
      <c r="H7" s="55"/>
      <c r="I7" s="55"/>
      <c r="J7" s="55"/>
    </row>
    <row r="8" spans="1:10" x14ac:dyDescent="0.2">
      <c r="A8" s="1"/>
      <c r="B8" s="1"/>
      <c r="C8" s="1"/>
      <c r="D8" s="1"/>
      <c r="E8" s="2"/>
      <c r="G8" s="1"/>
      <c r="H8" s="3"/>
    </row>
    <row r="9" spans="1:10" ht="13.5" thickBot="1" x14ac:dyDescent="0.25">
      <c r="G9" s="5"/>
    </row>
    <row r="10" spans="1:10" ht="51" x14ac:dyDescent="0.2">
      <c r="A10" s="35" t="s">
        <v>14</v>
      </c>
      <c r="B10" s="23" t="s">
        <v>1</v>
      </c>
      <c r="C10" s="34" t="s">
        <v>2</v>
      </c>
      <c r="D10" s="32" t="s">
        <v>3</v>
      </c>
      <c r="E10" s="31" t="s">
        <v>4</v>
      </c>
      <c r="F10" s="33" t="s">
        <v>5</v>
      </c>
      <c r="G10" s="7"/>
      <c r="H10" s="16"/>
      <c r="I10" s="17"/>
      <c r="J10" s="25"/>
    </row>
    <row r="11" spans="1:10" ht="18" customHeight="1" x14ac:dyDescent="0.2">
      <c r="A11" s="36" t="s">
        <v>15</v>
      </c>
      <c r="B11" s="11">
        <f>POWER((1+H13),0)</f>
        <v>1</v>
      </c>
      <c r="C11" s="40">
        <v>40000</v>
      </c>
      <c r="D11" s="41">
        <f>C11/B11</f>
        <v>40000</v>
      </c>
      <c r="E11" s="40">
        <v>70000</v>
      </c>
      <c r="F11" s="42">
        <f>SUM(E11/B11)</f>
        <v>70000</v>
      </c>
      <c r="G11" s="24"/>
      <c r="H11" s="18"/>
      <c r="I11" s="19"/>
      <c r="J11" s="20"/>
    </row>
    <row r="12" spans="1:10" ht="19.5" customHeight="1" thickBot="1" x14ac:dyDescent="0.25">
      <c r="A12" s="36" t="s">
        <v>16</v>
      </c>
      <c r="B12" s="11">
        <f>POWER((1+H13),1)</f>
        <v>0.85</v>
      </c>
      <c r="C12" s="40">
        <v>80000</v>
      </c>
      <c r="D12" s="41">
        <f>C12/B12</f>
        <v>94117.647058823539</v>
      </c>
      <c r="E12" s="40">
        <v>130000</v>
      </c>
      <c r="F12" s="42">
        <f>SUM(E12/B12)</f>
        <v>152941.17647058825</v>
      </c>
      <c r="G12" s="24"/>
      <c r="H12" s="18"/>
      <c r="I12" s="26"/>
      <c r="J12" s="20"/>
    </row>
    <row r="13" spans="1:10" ht="18.75" customHeight="1" thickBot="1" x14ac:dyDescent="0.25">
      <c r="A13" s="36" t="s">
        <v>17</v>
      </c>
      <c r="B13" s="11">
        <f>POWER((1+H13),2)</f>
        <v>0.72249999999999992</v>
      </c>
      <c r="C13" s="40">
        <v>80000</v>
      </c>
      <c r="D13" s="41">
        <f>C13/B13</f>
        <v>110726.64359861593</v>
      </c>
      <c r="E13" s="40">
        <v>130000</v>
      </c>
      <c r="F13" s="42">
        <f>SUM(E13/B13)</f>
        <v>179930.79584775088</v>
      </c>
      <c r="G13" s="24"/>
      <c r="H13" s="30">
        <v>-0.15</v>
      </c>
      <c r="I13" s="19"/>
      <c r="J13" s="20"/>
    </row>
    <row r="14" spans="1:10" ht="18.75" customHeight="1" x14ac:dyDescent="0.2">
      <c r="A14" s="36" t="s">
        <v>18</v>
      </c>
      <c r="B14" s="11">
        <f>POWER((1+H13),3)</f>
        <v>0.61412499999999992</v>
      </c>
      <c r="C14" s="43">
        <v>40000</v>
      </c>
      <c r="D14" s="41">
        <f>C14/B14</f>
        <v>65133.319763891726</v>
      </c>
      <c r="E14" s="40">
        <v>70000</v>
      </c>
      <c r="F14" s="42">
        <f>SUM(E14/B14)</f>
        <v>113983.30958681052</v>
      </c>
      <c r="G14" s="24"/>
      <c r="H14" s="29" t="s">
        <v>8</v>
      </c>
      <c r="I14" s="19"/>
      <c r="J14" s="20"/>
    </row>
    <row r="15" spans="1:10" ht="18.75" customHeight="1" x14ac:dyDescent="0.2">
      <c r="A15" s="36" t="s">
        <v>19</v>
      </c>
      <c r="B15" s="27">
        <f>POWER((1+H13),4)</f>
        <v>0.52200624999999989</v>
      </c>
      <c r="C15" s="43">
        <v>10000</v>
      </c>
      <c r="D15" s="41">
        <f>C15/B15</f>
        <v>19156.858754085803</v>
      </c>
      <c r="E15" s="40">
        <v>20000</v>
      </c>
      <c r="F15" s="42">
        <f>SUM(E15/B15)</f>
        <v>38313.717508171605</v>
      </c>
      <c r="G15" s="24"/>
      <c r="H15" s="18"/>
      <c r="I15" s="19"/>
      <c r="J15" s="20"/>
    </row>
    <row r="16" spans="1:10" ht="13.5" thickBot="1" x14ac:dyDescent="0.25">
      <c r="A16" s="59" t="s">
        <v>6</v>
      </c>
      <c r="B16" s="60"/>
      <c r="C16" s="44">
        <f>SUM(C11:C15)</f>
        <v>250000</v>
      </c>
      <c r="D16" s="45">
        <f>SUM(D11:D15)</f>
        <v>329134.46917541703</v>
      </c>
      <c r="E16" s="46">
        <f>SUM(E11:E15)</f>
        <v>420000</v>
      </c>
      <c r="F16" s="47">
        <f>SUM(F11:F15)</f>
        <v>555168.99941332126</v>
      </c>
      <c r="G16" s="21"/>
      <c r="H16" s="21"/>
      <c r="I16" s="22"/>
      <c r="J16" s="22"/>
    </row>
    <row r="17" spans="1:10" x14ac:dyDescent="0.2">
      <c r="A17" s="5"/>
      <c r="B17" s="5"/>
      <c r="C17" s="5"/>
      <c r="D17" s="5"/>
      <c r="E17" s="12"/>
      <c r="F17" s="5"/>
      <c r="G17" s="5"/>
      <c r="H17" s="13"/>
    </row>
    <row r="18" spans="1:10" s="28" customFormat="1" ht="30" customHeight="1" x14ac:dyDescent="0.2">
      <c r="A18" s="61" t="s">
        <v>20</v>
      </c>
      <c r="B18" s="62"/>
      <c r="C18" s="73" t="s">
        <v>7</v>
      </c>
      <c r="D18" s="73"/>
      <c r="E18" s="73" t="s">
        <v>0</v>
      </c>
      <c r="F18" s="73"/>
      <c r="G18" s="38"/>
      <c r="H18" s="38"/>
      <c r="I18" s="39"/>
    </row>
    <row r="19" spans="1:10" x14ac:dyDescent="0.2">
      <c r="A19" s="70" t="s">
        <v>21</v>
      </c>
      <c r="B19" s="71"/>
      <c r="C19" s="76">
        <f>E16</f>
        <v>420000</v>
      </c>
      <c r="D19" s="77"/>
      <c r="E19" s="74">
        <f>C16</f>
        <v>250000</v>
      </c>
      <c r="F19" s="74"/>
      <c r="G19" s="37"/>
      <c r="H19" s="37"/>
      <c r="I19" s="1"/>
    </row>
    <row r="20" spans="1:10" ht="13.5" thickBot="1" x14ac:dyDescent="0.25">
      <c r="A20" s="70" t="s">
        <v>22</v>
      </c>
      <c r="B20" s="72"/>
      <c r="C20" s="78">
        <f>F16</f>
        <v>555168.99941332126</v>
      </c>
      <c r="D20" s="79"/>
      <c r="E20" s="75">
        <f>D16</f>
        <v>329134.46917541703</v>
      </c>
      <c r="F20" s="75"/>
      <c r="G20" s="37"/>
      <c r="H20" s="37"/>
      <c r="I20" s="1"/>
    </row>
    <row r="21" spans="1:10" x14ac:dyDescent="0.2">
      <c r="A21" s="7"/>
      <c r="B21" s="7"/>
      <c r="C21" s="6"/>
      <c r="D21" s="6"/>
      <c r="E21" s="8"/>
      <c r="F21" s="5"/>
      <c r="G21" s="9"/>
      <c r="H21" s="10"/>
      <c r="I21" s="1"/>
    </row>
    <row r="22" spans="1:10" ht="15.75" customHeight="1" x14ac:dyDescent="0.2"/>
    <row r="23" spans="1:10" s="28" customFormat="1" ht="22.5" customHeight="1" thickBot="1" x14ac:dyDescent="0.25">
      <c r="A23" s="83" t="s">
        <v>24</v>
      </c>
      <c r="B23" s="84"/>
      <c r="C23" s="81" t="s">
        <v>26</v>
      </c>
      <c r="D23" s="81"/>
      <c r="E23" s="81"/>
      <c r="F23" s="87" t="s">
        <v>9</v>
      </c>
      <c r="G23" s="49"/>
      <c r="H23" s="49"/>
    </row>
    <row r="24" spans="1:10" s="28" customFormat="1" ht="21.75" customHeight="1" thickTop="1" x14ac:dyDescent="0.2">
      <c r="A24" s="85"/>
      <c r="B24" s="86"/>
      <c r="C24" s="82" t="s">
        <v>25</v>
      </c>
      <c r="D24" s="82"/>
      <c r="E24" s="82"/>
      <c r="F24" s="88"/>
      <c r="G24" s="49"/>
      <c r="H24" s="49"/>
    </row>
    <row r="25" spans="1:10" s="28" customFormat="1" ht="21.75" customHeight="1" x14ac:dyDescent="0.2">
      <c r="A25" s="52"/>
      <c r="B25" s="52"/>
      <c r="C25" s="52"/>
      <c r="D25" s="52"/>
      <c r="E25" s="52"/>
      <c r="F25" s="52"/>
      <c r="G25" s="49"/>
      <c r="H25" s="49"/>
    </row>
    <row r="26" spans="1:10" x14ac:dyDescent="0.2">
      <c r="G26" s="14"/>
    </row>
    <row r="27" spans="1:10" x14ac:dyDescent="0.2">
      <c r="A27" s="65" t="s">
        <v>10</v>
      </c>
      <c r="B27" s="66"/>
      <c r="C27" s="50">
        <f>SUM(D16)</f>
        <v>329134.46917541703</v>
      </c>
      <c r="D27" s="57" t="s">
        <v>11</v>
      </c>
      <c r="E27" s="63">
        <f>ROUND((C16/E16),2)</f>
        <v>0.6</v>
      </c>
      <c r="F27" s="69"/>
      <c r="G27" s="15"/>
      <c r="H27" s="56"/>
    </row>
    <row r="28" spans="1:10" x14ac:dyDescent="0.2">
      <c r="A28" s="67"/>
      <c r="B28" s="68"/>
      <c r="C28" s="51">
        <f>SUM(F16)</f>
        <v>555168.99941332126</v>
      </c>
      <c r="D28" s="58"/>
      <c r="E28" s="64"/>
      <c r="F28" s="69"/>
      <c r="G28" s="15"/>
      <c r="H28" s="56"/>
    </row>
    <row r="29" spans="1:10" x14ac:dyDescent="0.2">
      <c r="G29" s="14"/>
    </row>
    <row r="30" spans="1:10" ht="26.25" customHeight="1" x14ac:dyDescent="0.2">
      <c r="A30" s="89" t="s">
        <v>13</v>
      </c>
      <c r="B30" s="89"/>
      <c r="C30" s="89"/>
      <c r="D30" s="89"/>
      <c r="E30" s="89"/>
      <c r="F30" s="89"/>
      <c r="G30" s="89"/>
      <c r="H30" s="89"/>
      <c r="I30" s="89"/>
      <c r="J30" s="89"/>
    </row>
    <row r="32" spans="1:10" ht="15.75" customHeight="1" x14ac:dyDescent="0.2">
      <c r="A32" s="80" t="s">
        <v>27</v>
      </c>
      <c r="B32" s="80"/>
      <c r="C32" s="80"/>
      <c r="D32" s="80"/>
      <c r="E32" s="80"/>
      <c r="F32" s="80"/>
      <c r="G32" s="80"/>
      <c r="H32" s="80"/>
      <c r="I32" s="80"/>
      <c r="J32" s="80"/>
    </row>
    <row r="33" spans="1:10" ht="12.75" customHeight="1" x14ac:dyDescent="0.2">
      <c r="A33" s="80"/>
      <c r="B33" s="80"/>
      <c r="C33" s="80"/>
      <c r="D33" s="80"/>
      <c r="E33" s="80"/>
      <c r="F33" s="80"/>
      <c r="G33" s="80"/>
      <c r="H33" s="80"/>
      <c r="I33" s="80"/>
      <c r="J33" s="80"/>
    </row>
    <row r="34" spans="1:10" ht="12.75" customHeight="1" x14ac:dyDescent="0.2">
      <c r="A34" s="80"/>
      <c r="B34" s="80"/>
      <c r="C34" s="80"/>
      <c r="D34" s="80"/>
      <c r="E34" s="80"/>
      <c r="F34" s="80"/>
      <c r="G34" s="80"/>
      <c r="H34" s="80"/>
      <c r="I34" s="80"/>
      <c r="J34" s="80"/>
    </row>
    <row r="35" spans="1:10" ht="12.75" customHeight="1" x14ac:dyDescent="0.2">
      <c r="A35" s="80"/>
      <c r="B35" s="80"/>
      <c r="C35" s="80"/>
      <c r="D35" s="80"/>
      <c r="E35" s="80"/>
      <c r="F35" s="80"/>
      <c r="G35" s="80"/>
      <c r="H35" s="80"/>
      <c r="I35" s="80"/>
      <c r="J35" s="80"/>
    </row>
    <row r="36" spans="1:10" ht="12.75" customHeight="1" x14ac:dyDescent="0.2">
      <c r="A36" s="80"/>
      <c r="B36" s="80"/>
      <c r="C36" s="80"/>
      <c r="D36" s="80"/>
      <c r="E36" s="80"/>
      <c r="F36" s="80"/>
      <c r="G36" s="80"/>
      <c r="H36" s="80"/>
      <c r="I36" s="80"/>
      <c r="J36" s="80"/>
    </row>
    <row r="37" spans="1:10" ht="12.75" customHeight="1" x14ac:dyDescent="0.2">
      <c r="A37" s="80"/>
      <c r="B37" s="80"/>
      <c r="C37" s="80"/>
      <c r="D37" s="80"/>
      <c r="E37" s="80"/>
      <c r="F37" s="80"/>
      <c r="G37" s="80"/>
      <c r="H37" s="80"/>
      <c r="I37" s="80"/>
      <c r="J37" s="80"/>
    </row>
  </sheetData>
  <mergeCells count="24">
    <mergeCell ref="C19:D19"/>
    <mergeCell ref="C20:D20"/>
    <mergeCell ref="A32:J37"/>
    <mergeCell ref="C23:E23"/>
    <mergeCell ref="C24:E24"/>
    <mergeCell ref="A23:B24"/>
    <mergeCell ref="F23:F24"/>
    <mergeCell ref="A30:J30"/>
    <mergeCell ref="A1:J1"/>
    <mergeCell ref="A2:J2"/>
    <mergeCell ref="A3:J7"/>
    <mergeCell ref="H27:H28"/>
    <mergeCell ref="D27:D28"/>
    <mergeCell ref="A16:B16"/>
    <mergeCell ref="A18:B18"/>
    <mergeCell ref="E27:E28"/>
    <mergeCell ref="A27:B28"/>
    <mergeCell ref="F27:F28"/>
    <mergeCell ref="A19:B19"/>
    <mergeCell ref="A20:B20"/>
    <mergeCell ref="E18:F18"/>
    <mergeCell ref="E19:F19"/>
    <mergeCell ref="E20:F20"/>
    <mergeCell ref="C18:D18"/>
  </mergeCells>
  <phoneticPr fontId="4" type="noConversion"/>
  <hyperlinks>
    <hyperlink ref="H14" r:id="rId1"/>
  </hyperlinks>
  <pageMargins left="0.78740157480314965" right="0.78740157480314965" top="0.59055118110236227" bottom="0.59055118110236227" header="0" footer="0"/>
  <pageSetup paperSize="9" scale="79" orientation="landscape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blahova</dc:creator>
  <cp:lastModifiedBy>Babišová Monika</cp:lastModifiedBy>
  <cp:lastPrinted>2016-06-01T10:48:42Z</cp:lastPrinted>
  <dcterms:created xsi:type="dcterms:W3CDTF">2008-06-16T06:40:08Z</dcterms:created>
  <dcterms:modified xsi:type="dcterms:W3CDTF">2017-11-02T07:38:19Z</dcterms:modified>
</cp:coreProperties>
</file>