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rmen\Vymena\OMSSP\Súkromné\ŠP_OverSi_ROZPOČET\Schémy\Dodatok č. 5\finálna verzia na schválenie PMU\"/>
    </mc:Choice>
  </mc:AlternateContent>
  <xr:revisionPtr revIDLastSave="0" documentId="13_ncr:1_{C1B7B950-5A91-4DC4-BCC8-3709A472D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F22" i="1" s="1"/>
  <c r="B21" i="1"/>
  <c r="D21" i="1" s="1"/>
  <c r="B20" i="1"/>
  <c r="F20" i="1" s="1"/>
  <c r="B19" i="1"/>
  <c r="F19" i="1" s="1"/>
  <c r="B18" i="1"/>
  <c r="F18" i="1" s="1"/>
  <c r="C23" i="1"/>
  <c r="E26" i="1" s="1"/>
  <c r="E23" i="1"/>
  <c r="C26" i="1" s="1"/>
  <c r="D19" i="1" l="1"/>
  <c r="D22" i="1"/>
  <c r="D18" i="1"/>
  <c r="E34" i="1"/>
  <c r="F21" i="1"/>
  <c r="F23" i="1" s="1"/>
  <c r="C27" i="1" s="1"/>
  <c r="D20" i="1"/>
  <c r="D23" i="1" l="1"/>
  <c r="E27" i="1" s="1"/>
  <c r="C35" i="1"/>
  <c r="C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Schmiedlová</author>
    <author>blahova</author>
  </authors>
  <commentList>
    <comment ref="E17" authorId="0" shapeId="0" xr:uid="{00000000-0006-0000-0000-000001000000}">
      <text>
        <r>
          <rPr>
            <sz val="9"/>
            <color indexed="10"/>
            <rFont val="Arial"/>
            <family val="2"/>
            <charset val="238"/>
          </rPr>
          <t xml:space="preserve">Nominálne celkové oprávnené náklady = nenávratný finančný príspevok z APVV + vlastné zdroje. 
Vlastné zdroje = všetky iné zdroje, ako zdroje zo štátneho rozpočtu. </t>
        </r>
      </text>
    </comment>
    <comment ref="H20" authorId="1" shapeId="0" xr:uid="{00000000-0006-0000-0000-000002000000}">
      <text>
        <r>
          <rPr>
            <sz val="9"/>
            <color indexed="10"/>
            <rFont val="Tahoma"/>
            <family val="2"/>
            <charset val="238"/>
          </rPr>
          <t xml:space="preserve">Do bunky sa vloží aktuálna hodnota základnej sadzby pre výpočet referenčnej a diskontnej sadzby. 
Táto je pravidlene zverejňovaná na stránke pod heslom"ODKAZ". 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F30" authorId="1" shapeId="0" xr:uid="{00000000-0006-0000-0000-000003000000}">
      <text>
        <r>
          <rPr>
            <sz val="9"/>
            <color indexed="10"/>
            <rFont val="Arial"/>
            <family val="2"/>
            <charset val="238"/>
          </rPr>
          <t>Vzorec pre výpočet intenzity pomoci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4" authorId="1" shapeId="0" xr:uid="{00000000-0006-0000-0000-000004000000}">
      <text>
        <r>
          <rPr>
            <sz val="9"/>
            <color indexed="10"/>
            <rFont val="Arial"/>
            <family val="2"/>
            <charset val="238"/>
          </rPr>
          <t>Výpočet intenzity pomoci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<sst xmlns="http://schemas.openxmlformats.org/spreadsheetml/2006/main" count="33" uniqueCount="33">
  <si>
    <t xml:space="preserve">Nenávratný finančný príspevok z APVV </t>
  </si>
  <si>
    <t xml:space="preserve">Diskontný faktor </t>
  </si>
  <si>
    <t>Nominálny NFP (z APVV)</t>
  </si>
  <si>
    <t>Diskontovaný NFP (z APVV)</t>
  </si>
  <si>
    <t xml:space="preserve">Nominálne celkové oprávnené náklady </t>
  </si>
  <si>
    <t xml:space="preserve">Diskontované celkové oprávnené náklady </t>
  </si>
  <si>
    <t xml:space="preserve">Spolu </t>
  </si>
  <si>
    <t xml:space="preserve">Celkové oprávnené náklady na projekt </t>
  </si>
  <si>
    <t>ODKAZ</t>
  </si>
  <si>
    <t>x 100</t>
  </si>
  <si>
    <r>
      <t>Intenzita pomoci</t>
    </r>
    <r>
      <rPr>
        <b/>
        <sz val="10"/>
        <rFont val="Arial"/>
        <family val="2"/>
        <charset val="238"/>
      </rPr>
      <t xml:space="preserve"> =</t>
    </r>
  </si>
  <si>
    <t>x 100 =</t>
  </si>
  <si>
    <t xml:space="preserve">Vzorový príklad pre stanovenú maximálnu intenzitu 60 %  </t>
  </si>
  <si>
    <t xml:space="preserve">Výpočet nákladov a intenzity pomoci sa vzťahuje k obdobiu riešenia projektu v jednotlivých rozpočtových rokoch podľa návrhu projektu pre daný subjekt. </t>
  </si>
  <si>
    <t>Rok riešenia</t>
  </si>
  <si>
    <t>1.</t>
  </si>
  <si>
    <t>2.</t>
  </si>
  <si>
    <t>3.</t>
  </si>
  <si>
    <t>4.</t>
  </si>
  <si>
    <t>5.</t>
  </si>
  <si>
    <t>Náklady</t>
  </si>
  <si>
    <t>Nominálne</t>
  </si>
  <si>
    <t xml:space="preserve">Diskontované </t>
  </si>
  <si>
    <r>
      <t xml:space="preserve">Po vložení údajov do žltých políčok v tabuľke je možné overiť si intenzitu štátnej pomoci </t>
    </r>
    <r>
      <rPr>
        <i/>
        <sz val="14"/>
        <color rgb="FFFF0000"/>
        <rFont val="Arial"/>
        <family val="2"/>
        <charset val="238"/>
      </rPr>
      <t>pre daný subjekt</t>
    </r>
    <r>
      <rPr>
        <i/>
        <sz val="14"/>
        <rFont val="Arial"/>
        <family val="2"/>
        <charset val="238"/>
      </rPr>
      <t>.</t>
    </r>
  </si>
  <si>
    <t xml:space="preserve">Intenzita pomoci = </t>
  </si>
  <si>
    <t>diskontované celkové oprávnené daného subjektu</t>
  </si>
  <si>
    <t xml:space="preserve">diskontovaný NFP </t>
  </si>
  <si>
    <r>
      <t>Podľa vzorového príkladu, kde sú stanovené oprávnené náklady (uvedené v tabuľkách) bolo vypočítané, že</t>
    </r>
    <r>
      <rPr>
        <b/>
        <sz val="12"/>
        <color rgb="FFFF0000"/>
        <rFont val="Arial"/>
        <family val="2"/>
        <charset val="238"/>
      </rPr>
      <t xml:space="preserve"> intenzita pomoci je 60 %</t>
    </r>
    <r>
      <rPr>
        <b/>
        <sz val="12"/>
        <rFont val="Arial"/>
        <family val="2"/>
        <charset val="238"/>
      </rPr>
      <t xml:space="preserve">, čo spadá do rozpätia maximálnej možnej intenzity 60 %, takže </t>
    </r>
    <r>
      <rPr>
        <b/>
        <sz val="12"/>
        <color rgb="FFFF0000"/>
        <rFont val="Arial"/>
        <family val="2"/>
        <charset val="238"/>
      </rPr>
      <t>daný subjekt môže dostať nenávratný finančný príspevok v požadovanej výške 250 000 €</t>
    </r>
    <r>
      <rPr>
        <b/>
        <sz val="12"/>
        <rFont val="Arial"/>
        <family val="2"/>
        <charset val="238"/>
      </rPr>
      <t xml:space="preserve">, nakoľko po diskontácii je nenávratný finančný príspevok v intenzite 60 % z celkových oprávnených nákladov. </t>
    </r>
    <r>
      <rPr>
        <b/>
        <i/>
        <sz val="12"/>
        <color theme="0"/>
        <rFont val="Arial"/>
        <family val="2"/>
        <charset val="238"/>
      </rPr>
      <t>Ak je pre daný projekt stanovený vyšší alebo nižší strop intenzity pomoci, je potrebné porovnať vypočítaný údaj s možnou výškou intenzity štátnej pomoci</t>
    </r>
    <r>
      <rPr>
        <b/>
        <sz val="12"/>
        <rFont val="Arial"/>
        <family val="2"/>
        <charset val="238"/>
      </rPr>
      <t>.</t>
    </r>
  </si>
  <si>
    <t>Mýtna 23</t>
  </si>
  <si>
    <t>P.O.BOX 14</t>
  </si>
  <si>
    <t xml:space="preserve">810 05  Bratislava </t>
  </si>
  <si>
    <t>Príloha č.3</t>
  </si>
  <si>
    <r>
      <t>Celkové náklady sú</t>
    </r>
    <r>
      <rPr>
        <b/>
        <sz val="10"/>
        <color indexed="21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420 000 €</t>
    </r>
    <r>
      <rPr>
        <sz val="10"/>
        <rFont val="Arial"/>
        <family val="2"/>
        <charset val="238"/>
      </rPr>
      <t xml:space="preserve"> a riešenie bude trvať v období rokov </t>
    </r>
    <r>
      <rPr>
        <b/>
        <sz val="10"/>
        <rFont val="Arial"/>
        <family val="2"/>
        <charset val="238"/>
      </rPr>
      <t>2026-2030</t>
    </r>
    <r>
      <rPr>
        <sz val="10"/>
        <rFont val="Arial"/>
        <family val="2"/>
        <charset val="238"/>
      </rPr>
      <t xml:space="preserve">. Z celkových nákladov je nenávratný finančný príspevok (NFP) poskytnutý z APVV vo výške </t>
    </r>
    <r>
      <rPr>
        <b/>
        <sz val="10"/>
        <rFont val="Arial"/>
        <family val="2"/>
        <charset val="238"/>
      </rPr>
      <t>250 000 €</t>
    </r>
    <r>
      <rPr>
        <sz val="10"/>
        <rFont val="Arial"/>
        <family val="2"/>
        <charset val="238"/>
      </rPr>
      <t xml:space="preserve"> a vlastné zdroje vo výške </t>
    </r>
    <r>
      <rPr>
        <b/>
        <sz val="10"/>
        <rFont val="Arial"/>
        <family val="2"/>
        <charset val="238"/>
      </rPr>
      <t>170 000 €</t>
    </r>
    <r>
      <rPr>
        <sz val="10"/>
        <rFont val="Arial"/>
        <family val="2"/>
        <charset val="238"/>
      </rPr>
      <t xml:space="preserve"> (v prvom roku </t>
    </r>
    <r>
      <rPr>
        <b/>
        <sz val="10"/>
        <rFont val="Arial"/>
        <family val="2"/>
        <charset val="238"/>
      </rPr>
      <t>30 000 €</t>
    </r>
    <r>
      <rPr>
        <sz val="10"/>
        <rFont val="Arial"/>
        <family val="2"/>
        <charset val="238"/>
      </rPr>
      <t xml:space="preserve">, v dvoch ďalších rokoch po </t>
    </r>
    <r>
      <rPr>
        <b/>
        <sz val="10"/>
        <rFont val="Arial"/>
        <family val="2"/>
        <charset val="238"/>
      </rPr>
      <t>50 000 €</t>
    </r>
    <r>
      <rPr>
        <sz val="10"/>
        <rFont val="Arial"/>
        <family val="2"/>
        <charset val="238"/>
      </rPr>
      <t xml:space="preserve">, vo štvrtom roku </t>
    </r>
    <r>
      <rPr>
        <b/>
        <sz val="10"/>
        <rFont val="Arial"/>
        <family val="2"/>
        <charset val="238"/>
      </rPr>
      <t>30 000 €</t>
    </r>
    <r>
      <rPr>
        <sz val="10"/>
        <rFont val="Arial"/>
        <family val="2"/>
        <charset val="238"/>
      </rPr>
      <t xml:space="preserve"> a v poslednom roku </t>
    </r>
    <r>
      <rPr>
        <b/>
        <sz val="10"/>
        <rFont val="Arial"/>
        <family val="2"/>
        <charset val="238"/>
      </rPr>
      <t>10 000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€</t>
    </r>
    <r>
      <rPr>
        <sz val="10"/>
        <rFont val="Arial"/>
        <family val="2"/>
        <charset val="238"/>
      </rPr>
      <t xml:space="preserve">). Náklady z APVV budú požadované nasledovne: v prvom roku vo výške </t>
    </r>
    <r>
      <rPr>
        <b/>
        <sz val="10"/>
        <rFont val="Arial"/>
        <family val="2"/>
        <charset val="238"/>
      </rPr>
      <t>40 000 €</t>
    </r>
    <r>
      <rPr>
        <sz val="10"/>
        <rFont val="Arial"/>
        <family val="2"/>
        <charset val="238"/>
      </rPr>
      <t xml:space="preserve">, v druhom a treťom roku vo výške </t>
    </r>
    <r>
      <rPr>
        <b/>
        <sz val="10"/>
        <rFont val="Arial"/>
        <family val="2"/>
        <charset val="238"/>
      </rPr>
      <t>80 000 €</t>
    </r>
    <r>
      <rPr>
        <sz val="10"/>
        <rFont val="Arial"/>
        <family val="2"/>
        <charset val="238"/>
      </rPr>
      <t>, vo štvrtom roku vo výške</t>
    </r>
    <r>
      <rPr>
        <b/>
        <sz val="10"/>
        <rFont val="Arial"/>
        <family val="2"/>
        <charset val="238"/>
      </rPr>
      <t xml:space="preserve"> 40 000 €</t>
    </r>
    <r>
      <rPr>
        <sz val="10"/>
        <rFont val="Arial"/>
        <family val="2"/>
        <charset val="238"/>
      </rPr>
      <t xml:space="preserve"> a v poslednom roku </t>
    </r>
    <r>
      <rPr>
        <b/>
        <sz val="10"/>
        <rFont val="Arial"/>
        <family val="2"/>
        <charset val="238"/>
      </rPr>
      <t>10 000 €</t>
    </r>
    <r>
      <rPr>
        <sz val="10"/>
        <rFont val="Arial"/>
        <family val="2"/>
        <charset val="238"/>
      </rPr>
      <t>. Takže celkové oprávnené náklady pre daný subjekt sú za všetky roky</t>
    </r>
    <r>
      <rPr>
        <b/>
        <sz val="10"/>
        <color rgb="FFFF0000"/>
        <rFont val="Arial"/>
        <family val="2"/>
        <charset val="238"/>
      </rPr>
      <t xml:space="preserve"> 420 000 €</t>
    </r>
    <r>
      <rPr>
        <sz val="10"/>
        <rFont val="Arial"/>
        <family val="2"/>
        <charset val="238"/>
      </rPr>
      <t xml:space="preserve"> (v prvom roku </t>
    </r>
    <r>
      <rPr>
        <b/>
        <sz val="10"/>
        <rFont val="Arial"/>
        <family val="2"/>
        <charset val="238"/>
      </rPr>
      <t>70 000 €</t>
    </r>
    <r>
      <rPr>
        <sz val="10"/>
        <rFont val="Arial"/>
        <family val="2"/>
        <charset val="238"/>
      </rPr>
      <t xml:space="preserve">, v druhom a treťom roku </t>
    </r>
    <r>
      <rPr>
        <b/>
        <sz val="10"/>
        <rFont val="Arial"/>
        <family val="2"/>
        <charset val="238"/>
      </rPr>
      <t>130 000 €</t>
    </r>
    <r>
      <rPr>
        <sz val="10"/>
        <rFont val="Arial"/>
        <family val="2"/>
        <charset val="238"/>
      </rPr>
      <t xml:space="preserve">, vo štvrtom roku </t>
    </r>
    <r>
      <rPr>
        <b/>
        <sz val="10"/>
        <rFont val="Arial"/>
        <family val="2"/>
        <charset val="238"/>
      </rPr>
      <t>70 000 €</t>
    </r>
    <r>
      <rPr>
        <sz val="10"/>
        <rFont val="Arial"/>
        <family val="2"/>
        <charset val="238"/>
      </rPr>
      <t xml:space="preserve"> a v poslednom roku </t>
    </r>
    <r>
      <rPr>
        <b/>
        <sz val="10"/>
        <rFont val="Arial"/>
        <family val="2"/>
        <charset val="238"/>
      </rPr>
      <t>20 000 €</t>
    </r>
    <r>
      <rPr>
        <sz val="10"/>
        <rFont val="Arial"/>
        <family val="2"/>
        <charset val="238"/>
      </rPr>
      <t xml:space="preserve">).  </t>
    </r>
    <r>
      <rPr>
        <b/>
        <sz val="10"/>
        <color indexed="10"/>
        <rFont val="Arial"/>
        <family val="2"/>
        <charset val="238"/>
      </rPr>
      <t>Základná sadzba</t>
    </r>
    <r>
      <rPr>
        <sz val="10"/>
        <color indexed="10"/>
        <rFont val="Arial"/>
        <family val="2"/>
        <charset val="238"/>
      </rPr>
      <t xml:space="preserve"> pre výpočet referenčnej a diskontnej sadzby </t>
    </r>
    <r>
      <rPr>
        <sz val="10"/>
        <rFont val="Arial"/>
        <family val="2"/>
        <charset val="238"/>
      </rPr>
      <t xml:space="preserve">stanovená k 1.7.2026 je </t>
    </r>
    <r>
      <rPr>
        <sz val="10"/>
        <color rgb="FFFF0000"/>
        <rFont val="Arial"/>
        <family val="2"/>
        <charset val="238"/>
      </rPr>
      <t>2,71</t>
    </r>
    <r>
      <rPr>
        <b/>
        <sz val="10"/>
        <color rgb="FFFF0000"/>
        <rFont val="Arial"/>
        <family val="2"/>
        <charset val="238"/>
      </rPr>
      <t xml:space="preserve"> %</t>
    </r>
    <r>
      <rPr>
        <b/>
        <sz val="10"/>
        <color indexed="10"/>
        <rFont val="Arial"/>
        <family val="2"/>
        <charset val="238"/>
      </rPr>
      <t>, t. j. 0,0271</t>
    </r>
    <r>
      <rPr>
        <sz val="10"/>
        <rFont val="Arial"/>
        <family val="2"/>
        <charset val="238"/>
      </rPr>
      <t>. Aký bude diskontovaný NFP a aká bude intenzita pomoci pri danej referenčnej sadzbe pre daný subjekt?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</si>
</sst>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&quot;Sk&quot;_-;\-* #,##0\ &quot;Sk&quot;_-;_-* &quot;-&quot;\ &quot;Sk&quot;_-;_-@_-"/>
    <numFmt numFmtId="165" formatCode="_-* #,##0\ [$€-1]_-;\-* #,##0\ [$€-1]_-;_-* &quot;-&quot;\ [$€-1]_-;_-@_-"/>
    <numFmt numFmtId="166" formatCode="_-* #,##0.00\ [$€-1]_-;\-* #,##0.00\ [$€-1]_-;_-* &quot;-&quot;??\ [$€-1]_-;_-@_-"/>
    <numFmt numFmtId="167" formatCode="0.00000"/>
    <numFmt numFmtId="168" formatCode="0.000%"/>
    <numFmt numFmtId="169" formatCode="0.00000000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57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0"/>
      <color indexed="21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Tahoma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6"/>
      <color theme="0"/>
      <name val="Arial"/>
      <family val="2"/>
      <charset val="238"/>
    </font>
    <font>
      <i/>
      <sz val="14"/>
      <name val="Arial"/>
      <family val="2"/>
      <charset val="238"/>
    </font>
    <font>
      <i/>
      <sz val="14"/>
      <color rgb="FFFF0000"/>
      <name val="Arial"/>
      <family val="2"/>
      <charset val="238"/>
    </font>
    <font>
      <b/>
      <i/>
      <sz val="12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262626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164" fontId="1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" fontId="3" fillId="0" borderId="0" xfId="0" applyNumberFormat="1" applyFont="1"/>
    <xf numFmtId="0" fontId="2" fillId="0" borderId="0" xfId="0" applyFont="1" applyAlignment="1">
      <alignment vertical="center"/>
    </xf>
    <xf numFmtId="1" fontId="5" fillId="0" borderId="0" xfId="0" applyNumberFormat="1" applyFont="1"/>
    <xf numFmtId="0" fontId="1" fillId="0" borderId="0" xfId="0" applyFont="1"/>
    <xf numFmtId="164" fontId="3" fillId="0" borderId="0" xfId="0" applyNumberFormat="1" applyFont="1"/>
    <xf numFmtId="164" fontId="7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168" fontId="1" fillId="0" borderId="0" xfId="2" applyNumberFormat="1" applyFont="1" applyFill="1" applyBorder="1" applyAlignment="1"/>
    <xf numFmtId="169" fontId="0" fillId="0" borderId="1" xfId="0" applyNumberFormat="1" applyBorder="1"/>
    <xf numFmtId="0" fontId="0" fillId="0" borderId="0" xfId="0" applyAlignment="1">
      <alignment wrapText="1"/>
    </xf>
    <xf numFmtId="164" fontId="8" fillId="0" borderId="0" xfId="1" applyNumberFormat="1" applyFill="1" applyBorder="1" applyAlignment="1" applyProtection="1"/>
    <xf numFmtId="0" fontId="3" fillId="3" borderId="15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5" fontId="0" fillId="2" borderId="1" xfId="0" applyNumberFormat="1" applyFill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2" fillId="4" borderId="11" xfId="0" applyNumberFormat="1" applyFont="1" applyFill="1" applyBorder="1" applyAlignment="1">
      <alignment horizontal="center"/>
    </xf>
    <xf numFmtId="165" fontId="2" fillId="8" borderId="12" xfId="0" applyNumberFormat="1" applyFont="1" applyFill="1" applyBorder="1" applyAlignment="1">
      <alignment horizontal="center"/>
    </xf>
    <xf numFmtId="165" fontId="15" fillId="5" borderId="11" xfId="0" applyNumberFormat="1" applyFont="1" applyFill="1" applyBorder="1" applyAlignment="1">
      <alignment horizontal="center"/>
    </xf>
    <xf numFmtId="165" fontId="2" fillId="6" borderId="13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5" fontId="2" fillId="8" borderId="26" xfId="0" applyNumberFormat="1" applyFont="1" applyFill="1" applyBorder="1" applyAlignment="1">
      <alignment horizontal="left"/>
    </xf>
    <xf numFmtId="165" fontId="2" fillId="6" borderId="9" xfId="0" applyNumberFormat="1" applyFont="1" applyFill="1" applyBorder="1" applyAlignment="1">
      <alignment horizontal="left"/>
    </xf>
    <xf numFmtId="0" fontId="22" fillId="0" borderId="0" xfId="0" applyFont="1" applyAlignment="1">
      <alignment vertical="center"/>
    </xf>
    <xf numFmtId="166" fontId="15" fillId="5" borderId="17" xfId="0" applyNumberFormat="1" applyFont="1" applyFill="1" applyBorder="1" applyAlignment="1">
      <alignment horizontal="center"/>
    </xf>
    <xf numFmtId="166" fontId="15" fillId="5" borderId="18" xfId="0" applyNumberFormat="1" applyFont="1" applyFill="1" applyBorder="1" applyAlignment="1">
      <alignment horizontal="center"/>
    </xf>
    <xf numFmtId="166" fontId="2" fillId="6" borderId="14" xfId="0" applyNumberFormat="1" applyFont="1" applyFill="1" applyBorder="1" applyAlignment="1">
      <alignment horizontal="center"/>
    </xf>
    <xf numFmtId="166" fontId="2" fillId="6" borderId="16" xfId="0" applyNumberFormat="1" applyFont="1" applyFill="1" applyBorder="1" applyAlignment="1">
      <alignment horizontal="center"/>
    </xf>
    <xf numFmtId="0" fontId="9" fillId="7" borderId="0" xfId="0" applyFont="1" applyFill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7" fillId="9" borderId="0" xfId="0" applyFont="1" applyFill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9" fontId="15" fillId="6" borderId="23" xfId="0" applyNumberFormat="1" applyFont="1" applyFill="1" applyBorder="1" applyAlignment="1">
      <alignment horizontal="center" vertical="center"/>
    </xf>
    <xf numFmtId="9" fontId="15" fillId="6" borderId="19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/>
    </xf>
    <xf numFmtId="166" fontId="2" fillId="8" borderId="1" xfId="0" applyNumberFormat="1" applyFont="1" applyFill="1" applyBorder="1" applyAlignment="1">
      <alignment horizontal="center"/>
    </xf>
  </cellXfs>
  <cellStyles count="3">
    <cellStyle name="Hypertextové prepojenie" xfId="1" builtinId="8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1</xdr:row>
      <xdr:rowOff>42070</xdr:rowOff>
    </xdr:from>
    <xdr:to>
      <xdr:col>2</xdr:col>
      <xdr:colOff>213360</xdr:colOff>
      <xdr:row>3</xdr:row>
      <xdr:rowOff>161640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6AB66FE9-6072-E595-EC31-0753370A8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5260" y="42070"/>
          <a:ext cx="1958340" cy="470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napomoc.sk/?cat=12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4"/>
  <sheetViews>
    <sheetView tabSelected="1" topLeftCell="A9" workbookViewId="0">
      <selection activeCell="J27" sqref="J27"/>
    </sheetView>
  </sheetViews>
  <sheetFormatPr defaultRowHeight="12.75" x14ac:dyDescent="0.2"/>
  <cols>
    <col min="1" max="1" width="12.28515625" customWidth="1"/>
    <col min="2" max="6" width="15.7109375" customWidth="1"/>
    <col min="7" max="7" width="19.28515625" customWidth="1"/>
    <col min="8" max="8" width="17.5703125" style="4" bestFit="1" customWidth="1"/>
    <col min="9" max="9" width="19.85546875" bestFit="1" customWidth="1"/>
    <col min="10" max="10" width="17.42578125" bestFit="1" customWidth="1"/>
  </cols>
  <sheetData>
    <row r="2" spans="1:10" ht="14.25" x14ac:dyDescent="0.2">
      <c r="I2" s="43" t="s">
        <v>28</v>
      </c>
    </row>
    <row r="3" spans="1:10" ht="14.25" x14ac:dyDescent="0.2">
      <c r="I3" s="43" t="s">
        <v>29</v>
      </c>
    </row>
    <row r="4" spans="1:10" ht="14.25" x14ac:dyDescent="0.2">
      <c r="I4" s="43" t="s">
        <v>30</v>
      </c>
    </row>
    <row r="5" spans="1:10" ht="14.25" x14ac:dyDescent="0.2">
      <c r="I5" s="43"/>
    </row>
    <row r="6" spans="1:10" ht="14.25" x14ac:dyDescent="0.2">
      <c r="I6" s="43"/>
    </row>
    <row r="7" spans="1:10" x14ac:dyDescent="0.2">
      <c r="A7" s="11" t="s">
        <v>31</v>
      </c>
    </row>
    <row r="8" spans="1:10" ht="20.25" x14ac:dyDescent="0.3">
      <c r="A8" s="58" t="s">
        <v>12</v>
      </c>
      <c r="B8" s="58"/>
      <c r="C8" s="58"/>
      <c r="D8" s="58"/>
      <c r="E8" s="58"/>
      <c r="F8" s="58"/>
      <c r="G8" s="58"/>
      <c r="H8" s="58"/>
      <c r="I8" s="58"/>
      <c r="J8" s="58"/>
    </row>
    <row r="9" spans="1:10" s="39" customFormat="1" ht="30" customHeight="1" x14ac:dyDescent="0.2">
      <c r="A9" s="59" t="s">
        <v>23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ht="12.75" customHeight="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</row>
    <row r="11" spans="1:10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</row>
    <row r="12" spans="1:10" x14ac:dyDescent="0.2">
      <c r="A12" s="61"/>
      <c r="B12" s="61"/>
      <c r="C12" s="61"/>
      <c r="D12" s="61"/>
      <c r="E12" s="61"/>
      <c r="F12" s="61"/>
      <c r="G12" s="61"/>
      <c r="H12" s="61"/>
      <c r="I12" s="61"/>
      <c r="J12" s="61"/>
    </row>
    <row r="13" spans="1:10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</row>
    <row r="14" spans="1:10" ht="29.25" customHeight="1" x14ac:dyDescent="0.2">
      <c r="A14" s="61"/>
      <c r="B14" s="61"/>
      <c r="C14" s="61"/>
      <c r="D14" s="61"/>
      <c r="E14" s="61"/>
      <c r="F14" s="61"/>
      <c r="G14" s="61"/>
      <c r="H14" s="61"/>
      <c r="I14" s="61"/>
      <c r="J14" s="61"/>
    </row>
    <row r="15" spans="1:10" x14ac:dyDescent="0.2">
      <c r="A15" s="1"/>
      <c r="B15" s="1"/>
      <c r="C15" s="1"/>
      <c r="D15" s="1"/>
      <c r="E15" s="2"/>
      <c r="G15" s="1"/>
      <c r="H15" s="3"/>
    </row>
    <row r="16" spans="1:10" ht="13.5" thickBot="1" x14ac:dyDescent="0.25"/>
    <row r="17" spans="1:10" ht="51" x14ac:dyDescent="0.2">
      <c r="A17" s="26" t="s">
        <v>14</v>
      </c>
      <c r="B17" s="16" t="s">
        <v>1</v>
      </c>
      <c r="C17" s="25" t="s">
        <v>2</v>
      </c>
      <c r="D17" s="23" t="s">
        <v>3</v>
      </c>
      <c r="E17" s="22" t="s">
        <v>4</v>
      </c>
      <c r="F17" s="24" t="s">
        <v>5</v>
      </c>
      <c r="G17" s="2"/>
      <c r="H17" s="10"/>
      <c r="I17" s="11"/>
      <c r="J17" s="11"/>
    </row>
    <row r="18" spans="1:10" ht="18" customHeight="1" x14ac:dyDescent="0.2">
      <c r="A18" s="27" t="s">
        <v>15</v>
      </c>
      <c r="B18" s="7">
        <f>POWER((1+H20),0)</f>
        <v>1</v>
      </c>
      <c r="C18" s="31">
        <v>40000</v>
      </c>
      <c r="D18" s="32">
        <f>C18/B18</f>
        <v>40000</v>
      </c>
      <c r="E18" s="31">
        <v>70000</v>
      </c>
      <c r="F18" s="33">
        <f>SUM(E18/B18)</f>
        <v>70000</v>
      </c>
      <c r="G18" s="12"/>
      <c r="H18" s="12"/>
      <c r="I18" s="5"/>
      <c r="J18" s="13"/>
    </row>
    <row r="19" spans="1:10" ht="19.5" customHeight="1" thickBot="1" x14ac:dyDescent="0.25">
      <c r="A19" s="27" t="s">
        <v>16</v>
      </c>
      <c r="B19" s="7">
        <f>POWER((1+H20),1)</f>
        <v>3.71</v>
      </c>
      <c r="C19" s="31">
        <v>80000</v>
      </c>
      <c r="D19" s="32">
        <f>C19/B19</f>
        <v>21563.342318059298</v>
      </c>
      <c r="E19" s="31">
        <v>130000</v>
      </c>
      <c r="F19" s="33">
        <f>SUM(E19/B19)</f>
        <v>35040.431266846361</v>
      </c>
      <c r="G19" s="12"/>
      <c r="H19" s="12"/>
      <c r="I19" s="17"/>
      <c r="J19" s="13"/>
    </row>
    <row r="20" spans="1:10" ht="18.75" customHeight="1" thickBot="1" x14ac:dyDescent="0.25">
      <c r="A20" s="27" t="s">
        <v>17</v>
      </c>
      <c r="B20" s="7">
        <f>POWER((1+H20),2)</f>
        <v>13.764099999999999</v>
      </c>
      <c r="C20" s="31">
        <v>80000</v>
      </c>
      <c r="D20" s="32">
        <f>C20/B20</f>
        <v>5812.2216490725878</v>
      </c>
      <c r="E20" s="31">
        <v>130000</v>
      </c>
      <c r="F20" s="33">
        <f>SUM(E20/B20)</f>
        <v>9444.8601797429546</v>
      </c>
      <c r="G20" s="12"/>
      <c r="H20" s="21">
        <v>2.71</v>
      </c>
      <c r="I20" s="5"/>
      <c r="J20" s="13"/>
    </row>
    <row r="21" spans="1:10" ht="18.75" customHeight="1" x14ac:dyDescent="0.2">
      <c r="A21" s="27" t="s">
        <v>18</v>
      </c>
      <c r="B21" s="7">
        <f>POWER((1+H20),3)</f>
        <v>51.064810999999999</v>
      </c>
      <c r="C21" s="34">
        <v>40000</v>
      </c>
      <c r="D21" s="32">
        <f>C21/B21</f>
        <v>783.31828154617085</v>
      </c>
      <c r="E21" s="31">
        <v>70000</v>
      </c>
      <c r="F21" s="33">
        <f>SUM(E21/B21)</f>
        <v>1370.8069927057988</v>
      </c>
      <c r="G21" s="12"/>
      <c r="H21" s="20" t="s">
        <v>8</v>
      </c>
      <c r="I21" s="5"/>
      <c r="J21" s="13"/>
    </row>
    <row r="22" spans="1:10" ht="18.75" customHeight="1" x14ac:dyDescent="0.2">
      <c r="A22" s="27" t="s">
        <v>19</v>
      </c>
      <c r="B22" s="18">
        <f>POWER((1+H20),4)</f>
        <v>189.45044880999998</v>
      </c>
      <c r="C22" s="34">
        <v>10000</v>
      </c>
      <c r="D22" s="32">
        <f>C22/B22</f>
        <v>52.784250778043862</v>
      </c>
      <c r="E22" s="31">
        <v>20000</v>
      </c>
      <c r="F22" s="33">
        <f>SUM(E22/B22)</f>
        <v>105.56850155608772</v>
      </c>
      <c r="G22" s="12"/>
      <c r="H22" s="12"/>
      <c r="I22" s="5"/>
      <c r="J22" s="13"/>
    </row>
    <row r="23" spans="1:10" ht="13.5" thickBot="1" x14ac:dyDescent="0.25">
      <c r="A23" s="65" t="s">
        <v>6</v>
      </c>
      <c r="B23" s="66"/>
      <c r="C23" s="35">
        <f>SUM(C18:C22)</f>
        <v>250000</v>
      </c>
      <c r="D23" s="36">
        <f>SUM(D18:D22)</f>
        <v>68211.6664994561</v>
      </c>
      <c r="E23" s="37">
        <f>SUM(E18:E22)</f>
        <v>420000</v>
      </c>
      <c r="F23" s="38">
        <f>SUM(F18:F22)</f>
        <v>115961.66694085121</v>
      </c>
      <c r="G23" s="14"/>
      <c r="H23" s="14"/>
      <c r="I23" s="15"/>
      <c r="J23" s="15"/>
    </row>
    <row r="24" spans="1:10" x14ac:dyDescent="0.2">
      <c r="E24" s="1"/>
      <c r="H24" s="8"/>
    </row>
    <row r="25" spans="1:10" s="19" customFormat="1" ht="30" customHeight="1" x14ac:dyDescent="0.2">
      <c r="A25" s="67" t="s">
        <v>20</v>
      </c>
      <c r="B25" s="68"/>
      <c r="C25" s="79" t="s">
        <v>7</v>
      </c>
      <c r="D25" s="79"/>
      <c r="E25" s="79" t="s">
        <v>0</v>
      </c>
      <c r="F25" s="79"/>
      <c r="G25" s="29"/>
      <c r="H25" s="29"/>
      <c r="I25" s="30"/>
    </row>
    <row r="26" spans="1:10" x14ac:dyDescent="0.2">
      <c r="A26" s="76" t="s">
        <v>21</v>
      </c>
      <c r="B26" s="77"/>
      <c r="C26" s="44">
        <f>E23</f>
        <v>420000</v>
      </c>
      <c r="D26" s="45"/>
      <c r="E26" s="80">
        <f>C23</f>
        <v>250000</v>
      </c>
      <c r="F26" s="80"/>
      <c r="G26" s="28"/>
      <c r="H26" s="28"/>
      <c r="I26" s="1"/>
    </row>
    <row r="27" spans="1:10" ht="13.5" thickBot="1" x14ac:dyDescent="0.25">
      <c r="A27" s="76" t="s">
        <v>22</v>
      </c>
      <c r="B27" s="78"/>
      <c r="C27" s="46">
        <f>F23</f>
        <v>115961.66694085121</v>
      </c>
      <c r="D27" s="47"/>
      <c r="E27" s="81">
        <f>D23</f>
        <v>68211.6664994561</v>
      </c>
      <c r="F27" s="81"/>
      <c r="G27" s="28"/>
      <c r="H27" s="28"/>
      <c r="I27" s="1"/>
    </row>
    <row r="28" spans="1:10" x14ac:dyDescent="0.2">
      <c r="A28" s="2"/>
      <c r="B28" s="2"/>
      <c r="E28" s="5"/>
      <c r="G28" s="2"/>
      <c r="H28" s="6"/>
      <c r="I28" s="1"/>
    </row>
    <row r="29" spans="1:10" ht="15.75" customHeight="1" x14ac:dyDescent="0.2"/>
    <row r="30" spans="1:10" s="19" customFormat="1" ht="22.5" customHeight="1" thickBot="1" x14ac:dyDescent="0.25">
      <c r="A30" s="51" t="s">
        <v>24</v>
      </c>
      <c r="B30" s="52"/>
      <c r="C30" s="49" t="s">
        <v>26</v>
      </c>
      <c r="D30" s="49"/>
      <c r="E30" s="49"/>
      <c r="F30" s="55" t="s">
        <v>9</v>
      </c>
      <c r="G30" s="40"/>
      <c r="H30" s="40"/>
    </row>
    <row r="31" spans="1:10" s="19" customFormat="1" ht="21.75" customHeight="1" thickTop="1" x14ac:dyDescent="0.2">
      <c r="A31" s="53"/>
      <c r="B31" s="54"/>
      <c r="C31" s="50" t="s">
        <v>25</v>
      </c>
      <c r="D31" s="50"/>
      <c r="E31" s="50"/>
      <c r="F31" s="56"/>
      <c r="G31" s="40"/>
      <c r="H31" s="40"/>
    </row>
    <row r="32" spans="1:10" s="19" customFormat="1" ht="21.75" customHeight="1" x14ac:dyDescent="0.2">
      <c r="A32" s="40"/>
      <c r="B32" s="40"/>
      <c r="C32" s="40"/>
      <c r="D32" s="40"/>
      <c r="E32" s="40"/>
      <c r="F32" s="40"/>
      <c r="G32" s="40"/>
      <c r="H32" s="40"/>
    </row>
    <row r="34" spans="1:10" x14ac:dyDescent="0.2">
      <c r="A34" s="71" t="s">
        <v>10</v>
      </c>
      <c r="B34" s="72"/>
      <c r="C34" s="41">
        <f>SUM(D23)</f>
        <v>68211.6664994561</v>
      </c>
      <c r="D34" s="63" t="s">
        <v>11</v>
      </c>
      <c r="E34" s="69">
        <f>ROUND((C23/E23),2)</f>
        <v>0.6</v>
      </c>
      <c r="F34" s="75"/>
      <c r="G34" s="9"/>
      <c r="H34" s="62"/>
    </row>
    <row r="35" spans="1:10" x14ac:dyDescent="0.2">
      <c r="A35" s="73"/>
      <c r="B35" s="74"/>
      <c r="C35" s="42">
        <f>SUM(F23)</f>
        <v>115961.66694085121</v>
      </c>
      <c r="D35" s="64"/>
      <c r="E35" s="70"/>
      <c r="F35" s="75"/>
      <c r="G35" s="9"/>
      <c r="H35" s="62"/>
    </row>
    <row r="37" spans="1:10" ht="26.25" customHeight="1" x14ac:dyDescent="0.2">
      <c r="A37" s="57" t="s">
        <v>13</v>
      </c>
      <c r="B37" s="57"/>
      <c r="C37" s="57"/>
      <c r="D37" s="57"/>
      <c r="E37" s="57"/>
      <c r="F37" s="57"/>
      <c r="G37" s="57"/>
      <c r="H37" s="57"/>
      <c r="I37" s="57"/>
      <c r="J37" s="57"/>
    </row>
    <row r="39" spans="1:10" ht="15.75" customHeight="1" x14ac:dyDescent="0.2">
      <c r="A39" s="48" t="s">
        <v>27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ht="12.75" customHeight="1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ht="12.75" customHeight="1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12.75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0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0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</row>
  </sheetData>
  <mergeCells count="24">
    <mergeCell ref="A8:J8"/>
    <mergeCell ref="A9:J9"/>
    <mergeCell ref="A10:J14"/>
    <mergeCell ref="H34:H35"/>
    <mergeCell ref="D34:D35"/>
    <mergeCell ref="A23:B23"/>
    <mergeCell ref="A25:B25"/>
    <mergeCell ref="E34:E35"/>
    <mergeCell ref="A34:B35"/>
    <mergeCell ref="F34:F35"/>
    <mergeCell ref="A26:B26"/>
    <mergeCell ref="A27:B27"/>
    <mergeCell ref="E25:F25"/>
    <mergeCell ref="E26:F26"/>
    <mergeCell ref="E27:F27"/>
    <mergeCell ref="C25:D25"/>
    <mergeCell ref="C26:D26"/>
    <mergeCell ref="C27:D27"/>
    <mergeCell ref="A39:J44"/>
    <mergeCell ref="C30:E30"/>
    <mergeCell ref="C31:E31"/>
    <mergeCell ref="A30:B31"/>
    <mergeCell ref="F30:F31"/>
    <mergeCell ref="A37:J37"/>
  </mergeCells>
  <phoneticPr fontId="4" type="noConversion"/>
  <hyperlinks>
    <hyperlink ref="H21" r:id="rId1" xr:uid="{00000000-0004-0000-0000-000000000000}"/>
  </hyperlinks>
  <pageMargins left="0.78740157480314965" right="0.78740157480314965" top="0.59055118110236227" bottom="0.59055118110236227" header="0" footer="0"/>
  <pageSetup paperSize="9" scale="79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blahova</dc:creator>
  <cp:lastModifiedBy>Domonkošová Simona</cp:lastModifiedBy>
  <cp:lastPrinted>2016-06-01T10:48:42Z</cp:lastPrinted>
  <dcterms:created xsi:type="dcterms:W3CDTF">2008-06-16T06:40:08Z</dcterms:created>
  <dcterms:modified xsi:type="dcterms:W3CDTF">2026-07-08T11:52:06Z</dcterms:modified>
</cp:coreProperties>
</file>