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50" windowHeight="11640" tabRatio="855" activeTab="1"/>
  </bookViews>
  <sheets>
    <sheet name="Help" sheetId="1" r:id="rId1"/>
    <sheet name="Sumár" sheetId="2" r:id="rId2"/>
    <sheet name="Sumár EUR" sheetId="3" r:id="rId3"/>
    <sheet name="Mzdy a odvody" sheetId="4" r:id="rId4"/>
    <sheet name="Mzdy a odvody (2)" sheetId="5" r:id="rId5"/>
    <sheet name="Mzdy a odvody (3)" sheetId="6" r:id="rId6"/>
    <sheet name="Cestovné " sheetId="7" r:id="rId7"/>
    <sheet name="Cestovné (2)" sheetId="8" r:id="rId8"/>
    <sheet name="Cestovné (3)" sheetId="9" r:id="rId9"/>
    <sheet name="Cestovné (4)" sheetId="10" r:id="rId10"/>
    <sheet name="Cestovné (5)" sheetId="11" r:id="rId11"/>
    <sheet name="Materiál" sheetId="12" r:id="rId12"/>
    <sheet name="Materiál (2)" sheetId="13" r:id="rId13"/>
    <sheet name="Materiál (3)" sheetId="14" r:id="rId14"/>
    <sheet name="Materiál (4)" sheetId="15" r:id="rId15"/>
    <sheet name="Materiál (5)" sheetId="16" r:id="rId16"/>
    <sheet name="Odpisy" sheetId="17" r:id="rId17"/>
    <sheet name="Služby" sheetId="18" r:id="rId18"/>
    <sheet name="Služby (2)" sheetId="19" r:id="rId19"/>
    <sheet name="Služby (3)" sheetId="20" r:id="rId20"/>
    <sheet name="Služby (4)" sheetId="21" r:id="rId21"/>
    <sheet name="Energie" sheetId="22" r:id="rId22"/>
    <sheet name="Energie (2)" sheetId="23" r:id="rId23"/>
    <sheet name="Nepriame náklady" sheetId="24" r:id="rId24"/>
    <sheet name="Kapitálové výdavky " sheetId="25" r:id="rId25"/>
    <sheet name="Kapitálové výdavky  (2)" sheetId="26" r:id="rId26"/>
    <sheet name="Spolufinancovanie" sheetId="27" r:id="rId27"/>
    <sheet name="Zúčtovanie so ŠR" sheetId="28" r:id="rId28"/>
    <sheet name="Zúčtovanie so ŠR (2)" sheetId="29" r:id="rId29"/>
    <sheet name="Komentár" sheetId="30" r:id="rId30"/>
  </sheets>
  <definedNames>
    <definedName name="Kód3">#REF!</definedName>
    <definedName name="_xlnm.Print_Area" localSheetId="6">'Cestovné '!$B$1:$I$33</definedName>
    <definedName name="_xlnm.Print_Area" localSheetId="7">'Cestovné (2)'!$B$1:$I$33</definedName>
    <definedName name="_xlnm.Print_Area" localSheetId="8">'Cestovné (3)'!$B$1:$I$34</definedName>
    <definedName name="_xlnm.Print_Area" localSheetId="9">'Cestovné (4)'!$B$1:$I$34</definedName>
    <definedName name="_xlnm.Print_Area" localSheetId="24">'Kapitálové výdavky '!$B$2:$L$28</definedName>
    <definedName name="_xlnm.Print_Area" localSheetId="29">'Komentár'!$A$1:$G$67</definedName>
    <definedName name="_xlnm.Print_Area" localSheetId="12">'Materiál (2)'!$A$1:$I$34</definedName>
    <definedName name="_xlnm.Print_Area" localSheetId="13">'Materiál (3)'!$A$1:$J$34</definedName>
    <definedName name="_xlnm.Print_Area" localSheetId="14">'Materiál (4)'!$A$1:$J$34</definedName>
    <definedName name="_xlnm.Print_Area" localSheetId="23">'Nepriame náklady'!$A$1:$K$22</definedName>
    <definedName name="_xlnm.Print_Area" localSheetId="16">'Odpisy'!$A$1:$K$32</definedName>
    <definedName name="_xlnm.Print_Area" localSheetId="17">'Služby'!$A$1:$K$32</definedName>
    <definedName name="_xlnm.Print_Area" localSheetId="18">'Služby (2)'!$A$1:$K$32</definedName>
    <definedName name="_xlnm.Print_Area" localSheetId="19">'Služby (3)'!$A$1:$K$32</definedName>
    <definedName name="_xlnm.Print_Area" localSheetId="20">'Služby (4)'!$A$1:$K$32</definedName>
    <definedName name="_xlnm.Print_Area" localSheetId="1">'Sumár'!$A$1:$L$40</definedName>
    <definedName name="_xlnm.Print_Area" localSheetId="2">'Sumár EUR'!$A$1:$L$33</definedName>
    <definedName name="_xlnm.Print_Area" localSheetId="27">'Zúčtovanie so ŠR'!$A$1:$K$33</definedName>
    <definedName name="_xlnm.Print_Area" localSheetId="28">'Zúčtovanie so ŠR (2)'!$A$1:$K$31</definedName>
  </definedNames>
  <calcPr fullCalcOnLoad="1"/>
</workbook>
</file>

<file path=xl/sharedStrings.xml><?xml version="1.0" encoding="utf-8"?>
<sst xmlns="http://schemas.openxmlformats.org/spreadsheetml/2006/main" count="570" uniqueCount="204">
  <si>
    <t>Tabuľka Sumár:</t>
  </si>
  <si>
    <t>V záhlaví tabuľky vyplňte údaje:</t>
  </si>
  <si>
    <t xml:space="preserve">Prázdne hárky netlačte. </t>
  </si>
  <si>
    <r>
      <t>Upozornenie:</t>
    </r>
    <r>
      <rPr>
        <sz val="12"/>
        <rFont val="Arial Narrow"/>
        <family val="0"/>
      </rPr>
      <t xml:space="preserve"> Vypĺňajú sa len biele položky, v ktorých nie sú preddefinované vzorce. </t>
    </r>
  </si>
  <si>
    <t>Organizácia žiadateľa:</t>
  </si>
  <si>
    <t>kontrolné obdobie od:</t>
  </si>
  <si>
    <t>do:</t>
  </si>
  <si>
    <t>v Sk (na 2 des.miesta)</t>
  </si>
  <si>
    <t>P.č.</t>
  </si>
  <si>
    <t>Položka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</si>
  <si>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</si>
  <si>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</si>
  <si>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</si>
  <si>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</si>
  <si>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</si>
  <si>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</si>
  <si>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</si>
  <si>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</si>
  <si>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</si>
  <si>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</si>
  <si>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Materiál</t>
  </si>
  <si>
    <t>V:</t>
  </si>
  <si>
    <t>dňa:</t>
  </si>
  <si>
    <t>Riešiteľ:</t>
  </si>
  <si>
    <t>Podpis:</t>
  </si>
  <si>
    <t>Podpis/Pečiatka:</t>
  </si>
  <si>
    <t>Za obdobie od:</t>
  </si>
  <si>
    <t>Spolu</t>
  </si>
  <si>
    <t>Číslo dokladu</t>
  </si>
  <si>
    <t>Dátum vyúčtovania</t>
  </si>
  <si>
    <t>Suma</t>
  </si>
  <si>
    <t>Za obdobie:</t>
  </si>
  <si>
    <t xml:space="preserve">do:    </t>
  </si>
  <si>
    <t>Dátum úhrady faktúry</t>
  </si>
  <si>
    <t xml:space="preserve">do:   </t>
  </si>
  <si>
    <t xml:space="preserve">do:       </t>
  </si>
  <si>
    <t xml:space="preserve">do:  </t>
  </si>
  <si>
    <t>MO SR</t>
  </si>
  <si>
    <t>MV SR</t>
  </si>
  <si>
    <t>MS SR</t>
  </si>
  <si>
    <t>MF SR</t>
  </si>
  <si>
    <t>MŽP SR</t>
  </si>
  <si>
    <t>MZ SR</t>
  </si>
  <si>
    <t>MK SR</t>
  </si>
  <si>
    <t>MH SR</t>
  </si>
  <si>
    <t>MVRR SR</t>
  </si>
  <si>
    <t>Vedúci ekon.úseku:</t>
  </si>
  <si>
    <t>Štatutár. zástupca:</t>
  </si>
  <si>
    <t>Kód</t>
  </si>
  <si>
    <t>Upresnený rozpočet</t>
  </si>
  <si>
    <t>Cestovné náhrady z APVV</t>
  </si>
  <si>
    <t>Energie, voda a komunikácie z APVV</t>
  </si>
  <si>
    <t>Materiál z APVV</t>
  </si>
  <si>
    <t>Zdravotné a sociálne poistenie</t>
  </si>
  <si>
    <t>Odpisy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</si>
  <si>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</si>
  <si>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</si>
  <si>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</si>
  <si>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</si>
  <si>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</si>
  <si>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</si>
  <si>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</si>
  <si>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</si>
  <si>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</si>
  <si>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</si>
  <si>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</si>
  <si>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</si>
  <si>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</si>
  <si>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Odpisy z APVV</t>
  </si>
  <si>
    <t>Nepriame náklady z APVV</t>
  </si>
  <si>
    <t>Služby z APVV</t>
  </si>
  <si>
    <t>nehmotný majetok (N)</t>
  </si>
  <si>
    <t>hmotný majetok (H)</t>
  </si>
  <si>
    <t>Meno a priezvisko</t>
  </si>
  <si>
    <t>Počet hodín na riešenie</t>
  </si>
  <si>
    <t>Mzdové prostriedky z APVV</t>
  </si>
  <si>
    <t>Tabuľka Mzdy a odvody</t>
  </si>
  <si>
    <t>Priemerná hodinová mzda</t>
  </si>
  <si>
    <t xml:space="preserve">Zrozumiteľný popis položky </t>
  </si>
  <si>
    <t xml:space="preserve">Druh nákladu / Zrozumiteľný popis položky </t>
  </si>
  <si>
    <t>Vyplnené formuláre zasielajte poštou na adresu:</t>
  </si>
  <si>
    <t>Tieto údaje sa prenesú na všetky hárky v zošite.</t>
  </si>
  <si>
    <t>Platí pre organizácie, ktroré kalkulácie nákladov vypracovali podľa Zákona 172/2005 Z.z.</t>
  </si>
  <si>
    <t>Kapitálové výdavky z APVV</t>
  </si>
  <si>
    <t>Evid. č. projektu:</t>
  </si>
  <si>
    <t xml:space="preserve">                  v Sk (na 2 des.miesta)</t>
  </si>
  <si>
    <t xml:space="preserve">                   v Sk (na 2 des.miesta)</t>
  </si>
  <si>
    <t xml:space="preserve">                    v Sk (na 2 des.miesta)</t>
  </si>
  <si>
    <t xml:space="preserve">                        v Sk (na 2 des.miesta)</t>
  </si>
  <si>
    <r>
      <t xml:space="preserve">Kontrola (G+H-I)         - prekročenie           </t>
    </r>
    <r>
      <rPr>
        <sz val="9"/>
        <rFont val="Arial Narrow"/>
        <family val="2"/>
      </rPr>
      <t>+</t>
    </r>
    <r>
      <rPr>
        <b/>
        <sz val="9"/>
        <rFont val="Arial Narrow"/>
        <family val="2"/>
      </rPr>
      <t>úspora</t>
    </r>
  </si>
  <si>
    <t>(vyplniť!!!!)</t>
  </si>
  <si>
    <t>Finančné prostriedky APVV</t>
  </si>
  <si>
    <t>Vrátené do ŠR</t>
  </si>
  <si>
    <t xml:space="preserve">Nevyčerpané (E-F)                 - prekročenie                    + úspora                       </t>
  </si>
  <si>
    <t xml:space="preserve">Agentúra na podporu výskumu a vývoja, Mýtna 23, P.O.BOX 346, 814 99 Bratislava </t>
  </si>
  <si>
    <t xml:space="preserve">Zúčtovanie so štátnym rozpočtom </t>
  </si>
  <si>
    <t xml:space="preserve">Pridelené na projekt celkom: </t>
  </si>
  <si>
    <t>Suma uplatnená z APVV</t>
  </si>
  <si>
    <t>Kód N    H     Z</t>
  </si>
  <si>
    <t>od:</t>
  </si>
  <si>
    <t>ON</t>
  </si>
  <si>
    <t xml:space="preserve">2. evidenčné číslo projektu </t>
  </si>
  <si>
    <t>3. organizácia žiadateľa</t>
  </si>
  <si>
    <t xml:space="preserve">Aktuálny rozpočet            </t>
  </si>
  <si>
    <t xml:space="preserve">                Tel.:</t>
  </si>
  <si>
    <t xml:space="preserve">                E-mail:</t>
  </si>
  <si>
    <t xml:space="preserve">            Vyu-žitie prí-stroja v     %</t>
  </si>
  <si>
    <t xml:space="preserve">        v Sk (na 2 des.miesta)</t>
  </si>
  <si>
    <t>Názov položky</t>
  </si>
  <si>
    <t>E.č.projektu</t>
  </si>
  <si>
    <t xml:space="preserve">Obst. cena zariadenia     za 1 ks            </t>
  </si>
  <si>
    <t>počet kusov</t>
  </si>
  <si>
    <t>V stĺpci B</t>
  </si>
  <si>
    <t>V stĺpci C</t>
  </si>
  <si>
    <t>V stĺpci D</t>
  </si>
  <si>
    <t>podiel využitia prístroja pre riešenie projektu v %</t>
  </si>
  <si>
    <t xml:space="preserve">Doba využitia na projekt v rokoch  </t>
  </si>
  <si>
    <t>doba využitia na projekt v rokoch</t>
  </si>
  <si>
    <t xml:space="preserve">obstarávacia cena zariadenia za 1 kus </t>
  </si>
  <si>
    <t xml:space="preserve">doba odpisovania v rokoch podľa zákona 595/2003 Z.z. </t>
  </si>
  <si>
    <t>Doba odpi-sova-nia v r.</t>
  </si>
  <si>
    <t xml:space="preserve">V organizácii zodpovedného riešiteľa: </t>
  </si>
  <si>
    <t>V spoluriešiteľskej organizácii (Názov)</t>
  </si>
  <si>
    <t>Zostali v organizácii zodpovedného  riešiteľa  celkom:</t>
  </si>
  <si>
    <t>odoslané spoluriešiteľovi celkom:  (Názov)</t>
  </si>
  <si>
    <t xml:space="preserve"> z toho:  bežné</t>
  </si>
  <si>
    <t xml:space="preserve">              kapitálove</t>
  </si>
  <si>
    <t xml:space="preserve">Spolu za projekt celkom: </t>
  </si>
  <si>
    <t>bežné za projekt celkom:</t>
  </si>
  <si>
    <t xml:space="preserve">kapitálove za projekt celkom: </t>
  </si>
  <si>
    <t>Počks</t>
  </si>
  <si>
    <t>zhodnotenie hmot. a nehmot. majetku (Z)</t>
  </si>
  <si>
    <t>V stĺpci A</t>
  </si>
  <si>
    <t>Tabuľka Kapitálové výdavky vyplňte:</t>
  </si>
  <si>
    <t xml:space="preserve">Služby  </t>
  </si>
  <si>
    <t>05</t>
  </si>
  <si>
    <t xml:space="preserve">Cestovné výdavky </t>
  </si>
  <si>
    <t>Energie, vodné, stočné, komunikácie</t>
  </si>
  <si>
    <t>Bežné náklady spolu (r.1+9)</t>
  </si>
  <si>
    <t xml:space="preserve">Kapitálové výdavky </t>
  </si>
  <si>
    <t>Celkové náklady z APVV (r. 10+11)</t>
  </si>
  <si>
    <t xml:space="preserve"> I - iní pracovníci, pre mimoriadne prípady  </t>
  </si>
  <si>
    <t>Finančné prostriedky z APVV roku 2008</t>
  </si>
  <si>
    <t>Skutočné čerpanie za rok 2008</t>
  </si>
  <si>
    <t>Finančné prostriedky roku 2009</t>
  </si>
  <si>
    <t>Spolufinancovanie projektu</t>
  </si>
  <si>
    <t>Zdroje</t>
  </si>
  <si>
    <t xml:space="preserve">súkromné </t>
  </si>
  <si>
    <t xml:space="preserve">zahraničné </t>
  </si>
  <si>
    <t>Za rok 2008</t>
  </si>
  <si>
    <t>Prenos z roku 2007</t>
  </si>
  <si>
    <t>Rozpočet na rok 2008               (C+D)</t>
  </si>
  <si>
    <t>Skutočné čerpanie v r.2008</t>
  </si>
  <si>
    <t>Nevyčerpané        v r.2008                 (E-F)</t>
  </si>
  <si>
    <t xml:space="preserve">Prenesené fin. prostriedky         do r.2009            (G-H)                                      </t>
  </si>
  <si>
    <t>Celkové náklady za projekt/štúdiu (12+13)</t>
  </si>
  <si>
    <t>Plánovaný rozpočet (časť C projektu)</t>
  </si>
  <si>
    <t xml:space="preserve">Mzdy a odvody z APVV </t>
  </si>
  <si>
    <t xml:space="preserve">Odvody do poisťovní : </t>
  </si>
  <si>
    <t>Uveďte odpisované predmety</t>
  </si>
  <si>
    <t>Uplatnené za obdobie</t>
  </si>
  <si>
    <t>P</t>
  </si>
  <si>
    <t>Výpočet oprávne-ného nákladu (A/B)xCxDxP</t>
  </si>
  <si>
    <t>Komentár:</t>
  </si>
  <si>
    <t xml:space="preserve">                 </t>
  </si>
  <si>
    <t>a zároveň e-mailom príslušnému manažérovi APVV</t>
  </si>
  <si>
    <t>Kód Z/C/O/I/D</t>
  </si>
  <si>
    <t>Z -zodpovedný riešiteľ</t>
  </si>
  <si>
    <t>C-člen riešiteľského kolektívu uvedený  v časti A5 projektu v menovitom zozname</t>
  </si>
  <si>
    <t>O-ostatní členovia  riešiteľského kolektívu uvedení  v časti A5 projektu v r.02</t>
  </si>
  <si>
    <t xml:space="preserve">D - mzdy vyplatené formou dohody o vykonaní práce </t>
  </si>
  <si>
    <t xml:space="preserve">štátne, okrem APVV </t>
  </si>
  <si>
    <t>FORMULÁR RS2/2008 - sumár</t>
  </si>
  <si>
    <t>z toho: - štátne</t>
  </si>
  <si>
    <t xml:space="preserve">         - zahraničné</t>
  </si>
  <si>
    <t>V stĺpci Kód Z/C/O/I/D vyplňte:</t>
  </si>
  <si>
    <t>V stĺpci P</t>
  </si>
  <si>
    <t xml:space="preserve">          - súkromné </t>
  </si>
  <si>
    <t xml:space="preserve">               v tom: - členské poplatky</t>
  </si>
  <si>
    <t xml:space="preserve">                          - zazmluvnený výskum a vývoj</t>
  </si>
  <si>
    <t xml:space="preserve">                        v EUR (na 2 des.miesta)</t>
  </si>
  <si>
    <t xml:space="preserve">Spolu </t>
  </si>
  <si>
    <t>Uveďte meno a priezvisko účastníka (len v súlade s A5), krajina, účel</t>
  </si>
  <si>
    <t xml:space="preserve">           - súkromné </t>
  </si>
  <si>
    <t xml:space="preserve">           - zahraničné</t>
  </si>
  <si>
    <t>V stĺpci ON je preddefinovaný automatický výpočet oprávnených nákladov podľa vzorca (A/B)xCxDxP</t>
  </si>
  <si>
    <t>1. kontrolované obdobie</t>
  </si>
  <si>
    <t>Zdravotné a sociálne poistenie (odvody) vyplníte jednou sumou na prvej tab.</t>
  </si>
  <si>
    <t>13a</t>
  </si>
  <si>
    <t>13b</t>
  </si>
  <si>
    <t>13c</t>
  </si>
  <si>
    <t>Spolufinancovanie spolu (r.13a+13b+13c)</t>
  </si>
  <si>
    <t>Mzdové náklady</t>
  </si>
  <si>
    <t xml:space="preserve">Mzdové náklady </t>
  </si>
  <si>
    <t xml:space="preserve">Cestovné výdavky  </t>
  </si>
  <si>
    <r>
      <t xml:space="preserve">Bežné priame náklady z APVV </t>
    </r>
    <r>
      <rPr>
        <b/>
        <sz val="9"/>
        <rFont val="Arial Narrow"/>
        <family val="2"/>
      </rPr>
      <t>(r. 2 až 8)</t>
    </r>
  </si>
  <si>
    <t>Bežné nepriame náklady z APVV</t>
  </si>
  <si>
    <t>Celkové náklady z APVV  (r. 10+11)</t>
  </si>
  <si>
    <t xml:space="preserve">                 v tom: -členské poplatky</t>
  </si>
  <si>
    <t xml:space="preserve">                           -zazmluvnený výskum a vývoj</t>
  </si>
  <si>
    <t>Bežné náklady spolu z APVV (r.1+9)</t>
  </si>
  <si>
    <t xml:space="preserve">Kapitálové výdavky z APVV </t>
  </si>
  <si>
    <t xml:space="preserve">                v tom: -členské poplatky</t>
  </si>
  <si>
    <t>100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</si>
</sst>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d\-mmm\-yy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-41B]d\.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yy;@"/>
    <numFmt numFmtId="182" formatCode="mmm/yyyy"/>
    <numFmt numFmtId="183" formatCode="#,##0.00;[Red]#,##0.00"/>
    <numFmt numFmtId="184" formatCode="[$-809]dd\ mmmm\ yyyy"/>
    <numFmt numFmtId="185" formatCode="d\.m\.yy;@"/>
    <numFmt numFmtId="186" formatCode="dd/mm/yy;@"/>
    <numFmt numFmtId="187" formatCode="dd/mm/yyyy;@"/>
    <numFmt numFmtId="188" formatCode="d/m;@"/>
  </numFmts>
  <fonts count="23">
    <font>
      <sz val="10"/>
      <name val="Arial"/>
      <family val="0"/>
    </font>
    <font>
      <b/>
      <sz val="12"/>
      <name val="Arial Narrow"/>
      <family val="0"/>
    </font>
    <font>
      <sz val="10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14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color indexed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4" fontId="6" fillId="2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4" fontId="2" fillId="0" borderId="0" xfId="0" applyNumberFormat="1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right" wrapText="1"/>
      <protection hidden="1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 hidden="1" locked="0"/>
    </xf>
    <xf numFmtId="4" fontId="2" fillId="0" borderId="1" xfId="0" applyNumberFormat="1" applyFont="1" applyFill="1" applyBorder="1" applyAlignment="1" applyProtection="1">
      <alignment wrapText="1"/>
      <protection hidden="1" locked="0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4" fontId="2" fillId="0" borderId="0" xfId="0" applyNumberFormat="1" applyFont="1" applyFill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hidden="1" locked="0"/>
    </xf>
    <xf numFmtId="1" fontId="2" fillId="0" borderId="1" xfId="0" applyNumberFormat="1" applyFont="1" applyFill="1" applyBorder="1" applyAlignment="1" applyProtection="1">
      <alignment horizontal="right"/>
      <protection hidden="1" locked="0"/>
    </xf>
    <xf numFmtId="14" fontId="2" fillId="0" borderId="1" xfId="0" applyNumberFormat="1" applyFont="1" applyFill="1" applyBorder="1" applyAlignment="1" applyProtection="1">
      <alignment horizontal="center"/>
      <protection hidden="1" locked="0"/>
    </xf>
    <xf numFmtId="4" fontId="19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9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/>
      <protection hidden="1" locked="0"/>
    </xf>
    <xf numFmtId="4" fontId="2" fillId="0" borderId="4" xfId="0" applyNumberFormat="1" applyFont="1" applyFill="1" applyBorder="1" applyAlignment="1" applyProtection="1">
      <alignment horizontal="right" vertical="center"/>
      <protection hidden="1" locked="0"/>
    </xf>
    <xf numFmtId="4" fontId="2" fillId="0" borderId="5" xfId="0" applyNumberFormat="1" applyFont="1" applyFill="1" applyBorder="1" applyAlignment="1" applyProtection="1">
      <alignment horizontal="right" vertical="center"/>
      <protection hidden="1"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49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4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5" xfId="0" applyNumberFormat="1" applyFont="1" applyFill="1" applyBorder="1" applyAlignment="1" applyProtection="1">
      <alignment horizontal="right" vertical="center"/>
      <protection hidden="1"/>
    </xf>
    <xf numFmtId="4" fontId="2" fillId="2" borderId="6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20" fillId="4" borderId="8" xfId="0" applyNumberFormat="1" applyFont="1" applyFill="1" applyBorder="1" applyAlignment="1" applyProtection="1">
      <alignment horizontal="center" vertical="center" wrapText="1"/>
      <protection hidden="1"/>
    </xf>
    <xf numFmtId="49" fontId="20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1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19" fillId="0" borderId="6" xfId="0" applyNumberFormat="1" applyFont="1" applyBorder="1" applyAlignment="1" applyProtection="1">
      <alignment horizontal="center" vertical="center"/>
      <protection hidden="1"/>
    </xf>
    <xf numFmtId="4" fontId="19" fillId="2" borderId="12" xfId="0" applyNumberFormat="1" applyFont="1" applyFill="1" applyBorder="1" applyAlignment="1" applyProtection="1">
      <alignment vertical="center"/>
      <protection hidden="1"/>
    </xf>
    <xf numFmtId="4" fontId="19" fillId="2" borderId="13" xfId="0" applyNumberFormat="1" applyFont="1" applyFill="1" applyBorder="1" applyAlignment="1" applyProtection="1">
      <alignment vertical="center"/>
      <protection hidden="1"/>
    </xf>
    <xf numFmtId="4" fontId="14" fillId="2" borderId="14" xfId="0" applyNumberFormat="1" applyFont="1" applyFill="1" applyBorder="1" applyAlignment="1" applyProtection="1">
      <alignment vertical="center"/>
      <protection hidden="1"/>
    </xf>
    <xf numFmtId="4" fontId="14" fillId="2" borderId="14" xfId="0" applyNumberFormat="1" applyFont="1" applyFill="1" applyBorder="1" applyAlignment="1" applyProtection="1">
      <alignment vertical="center"/>
      <protection hidden="1"/>
    </xf>
    <xf numFmtId="4" fontId="14" fillId="2" borderId="15" xfId="0" applyNumberFormat="1" applyFont="1" applyFill="1" applyBorder="1" applyAlignment="1" applyProtection="1">
      <alignment vertical="center"/>
      <protection hidden="1"/>
    </xf>
    <xf numFmtId="49" fontId="14" fillId="0" borderId="16" xfId="0" applyNumberFormat="1" applyFont="1" applyBorder="1" applyAlignment="1" applyProtection="1">
      <alignment horizontal="center" vertical="center"/>
      <protection hidden="1"/>
    </xf>
    <xf numFmtId="4" fontId="14" fillId="2" borderId="3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Border="1" applyAlignment="1" applyProtection="1">
      <alignment horizontal="center" vertical="center"/>
      <protection hidden="1"/>
    </xf>
    <xf numFmtId="4" fontId="14" fillId="2" borderId="10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4" fontId="2" fillId="2" borderId="16" xfId="0" applyNumberFormat="1" applyFont="1" applyFill="1" applyBorder="1" applyAlignment="1" applyProtection="1">
      <alignment horizontal="right" vertical="center"/>
      <protection hidden="1"/>
    </xf>
    <xf numFmtId="4" fontId="2" fillId="2" borderId="18" xfId="0" applyNumberFormat="1" applyFont="1" applyFill="1" applyBorder="1" applyAlignment="1" applyProtection="1">
      <alignment horizontal="right" vertical="center"/>
      <protection hidden="1"/>
    </xf>
    <xf numFmtId="4" fontId="2" fillId="2" borderId="19" xfId="0" applyNumberFormat="1" applyFont="1" applyFill="1" applyBorder="1" applyAlignment="1" applyProtection="1">
      <alignment horizontal="right" vertical="center"/>
      <protection hidden="1"/>
    </xf>
    <xf numFmtId="4" fontId="2" fillId="2" borderId="4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2" fillId="0" borderId="16" xfId="0" applyNumberFormat="1" applyFont="1" applyFill="1" applyBorder="1" applyAlignment="1" applyProtection="1">
      <alignment horizontal="center"/>
      <protection hidden="1"/>
    </xf>
    <xf numFmtId="1" fontId="2" fillId="0" borderId="4" xfId="0" applyNumberFormat="1" applyFont="1" applyFill="1" applyBorder="1" applyAlignment="1" applyProtection="1">
      <alignment horizontal="center"/>
      <protection hidden="1"/>
    </xf>
    <xf numFmtId="1" fontId="2" fillId="0" borderId="5" xfId="0" applyNumberFormat="1" applyFont="1" applyFill="1" applyBorder="1" applyAlignment="1" applyProtection="1">
      <alignment horizontal="center"/>
      <protection hidden="1"/>
    </xf>
    <xf numFmtId="4" fontId="19" fillId="2" borderId="1" xfId="0" applyNumberFormat="1" applyFont="1" applyFill="1" applyBorder="1" applyAlignment="1" applyProtection="1">
      <alignment vertical="center"/>
      <protection hidden="1"/>
    </xf>
    <xf numFmtId="4" fontId="19" fillId="2" borderId="22" xfId="0" applyNumberFormat="1" applyFont="1" applyFill="1" applyBorder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Fill="1" applyBorder="1" applyAlignment="1" applyProtection="1">
      <alignment horizontal="right" vertical="center"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6" xfId="0" applyNumberFormat="1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Alignment="1" applyProtection="1">
      <alignment/>
      <protection hidden="1"/>
    </xf>
    <xf numFmtId="0" fontId="14" fillId="0" borderId="8" xfId="0" applyNumberFormat="1" applyFont="1" applyBorder="1" applyAlignment="1" applyProtection="1">
      <alignment horizontal="center" vertical="center"/>
      <protection hidden="1"/>
    </xf>
    <xf numFmtId="0" fontId="14" fillId="0" borderId="16" xfId="0" applyNumberFormat="1" applyFont="1" applyBorder="1" applyAlignment="1" applyProtection="1">
      <alignment horizontal="center" vertical="center"/>
      <protection hidden="1"/>
    </xf>
    <xf numFmtId="4" fontId="6" fillId="2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2" borderId="6" xfId="0" applyNumberFormat="1" applyFont="1" applyFill="1" applyBorder="1" applyAlignment="1" applyProtection="1">
      <alignment horizontal="right"/>
      <protection hidden="1"/>
    </xf>
    <xf numFmtId="1" fontId="2" fillId="3" borderId="16" xfId="0" applyNumberFormat="1" applyFont="1" applyFill="1" applyBorder="1" applyAlignment="1" applyProtection="1">
      <alignment horizontal="center"/>
      <protection hidden="1"/>
    </xf>
    <xf numFmtId="1" fontId="2" fillId="3" borderId="6" xfId="0" applyNumberFormat="1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1" fontId="2" fillId="3" borderId="24" xfId="0" applyNumberFormat="1" applyFont="1" applyFill="1" applyBorder="1" applyAlignment="1" applyProtection="1">
      <alignment horizontal="center"/>
      <protection hidden="1"/>
    </xf>
    <xf numFmtId="1" fontId="2" fillId="3" borderId="19" xfId="0" applyNumberFormat="1" applyFont="1" applyFill="1" applyBorder="1" applyAlignment="1" applyProtection="1">
      <alignment horizontal="center"/>
      <protection hidden="1"/>
    </xf>
    <xf numFmtId="4" fontId="14" fillId="2" borderId="25" xfId="0" applyNumberFormat="1" applyFont="1" applyFill="1" applyBorder="1" applyAlignment="1" applyProtection="1">
      <alignment vertical="center"/>
      <protection hidden="1"/>
    </xf>
    <xf numFmtId="4" fontId="14" fillId="2" borderId="2" xfId="0" applyNumberFormat="1" applyFont="1" applyFill="1" applyBorder="1" applyAlignment="1" applyProtection="1">
      <alignment vertical="center"/>
      <protection hidden="1"/>
    </xf>
    <xf numFmtId="4" fontId="14" fillId="2" borderId="1" xfId="0" applyNumberFormat="1" applyFont="1" applyFill="1" applyBorder="1" applyAlignment="1" applyProtection="1">
      <alignment vertical="center"/>
      <protection hidden="1"/>
    </xf>
    <xf numFmtId="49" fontId="6" fillId="2" borderId="1" xfId="0" applyNumberFormat="1" applyFont="1" applyFill="1" applyBorder="1" applyAlignment="1" applyProtection="1">
      <alignment/>
      <protection hidden="1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183" fontId="6" fillId="2" borderId="10" xfId="0" applyNumberFormat="1" applyFont="1" applyFill="1" applyBorder="1" applyAlignment="1" applyProtection="1">
      <alignment horizontal="center" vertical="center"/>
      <protection hidden="1"/>
    </xf>
    <xf numFmtId="2" fontId="6" fillId="2" borderId="10" xfId="0" applyNumberFormat="1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hidden="1"/>
    </xf>
    <xf numFmtId="4" fontId="2" fillId="2" borderId="4" xfId="0" applyNumberFormat="1" applyFont="1" applyFill="1" applyBorder="1" applyAlignment="1" applyProtection="1">
      <alignment horizontal="right"/>
      <protection hidden="1"/>
    </xf>
    <xf numFmtId="4" fontId="2" fillId="2" borderId="4" xfId="0" applyNumberFormat="1" applyFont="1" applyFill="1" applyBorder="1" applyAlignment="1" applyProtection="1">
      <alignment/>
      <protection hidden="1"/>
    </xf>
    <xf numFmtId="4" fontId="2" fillId="2" borderId="5" xfId="0" applyNumberFormat="1" applyFont="1" applyFill="1" applyBorder="1" applyAlignment="1" applyProtection="1">
      <alignment horizontal="right"/>
      <protection hidden="1"/>
    </xf>
    <xf numFmtId="4" fontId="2" fillId="2" borderId="5" xfId="0" applyNumberFormat="1" applyFont="1" applyFill="1" applyBorder="1" applyAlignment="1" applyProtection="1">
      <alignment/>
      <protection hidden="1"/>
    </xf>
    <xf numFmtId="4" fontId="2" fillId="2" borderId="6" xfId="0" applyNumberFormat="1" applyFont="1" applyFill="1" applyBorder="1" applyAlignment="1" applyProtection="1">
      <alignment/>
      <protection hidden="1"/>
    </xf>
    <xf numFmtId="4" fontId="2" fillId="2" borderId="16" xfId="0" applyNumberFormat="1" applyFont="1" applyFill="1" applyBorder="1" applyAlignment="1" applyProtection="1">
      <alignment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4" fontId="2" fillId="2" borderId="26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 horizontal="right"/>
      <protection hidden="1"/>
    </xf>
    <xf numFmtId="14" fontId="8" fillId="0" borderId="1" xfId="0" applyNumberFormat="1" applyFont="1" applyBorder="1" applyAlignment="1" applyProtection="1">
      <alignment vertical="center"/>
      <protection hidden="1" locked="0"/>
    </xf>
    <xf numFmtId="14" fontId="2" fillId="0" borderId="17" xfId="0" applyNumberFormat="1" applyFont="1" applyBorder="1" applyAlignment="1" applyProtection="1">
      <alignment vertical="center"/>
      <protection hidden="1" locked="0"/>
    </xf>
    <xf numFmtId="49" fontId="0" fillId="0" borderId="20" xfId="0" applyNumberFormat="1" applyFont="1" applyBorder="1" applyAlignment="1" applyProtection="1">
      <alignment horizontal="right" vertical="center"/>
      <protection hidden="1" locked="0"/>
    </xf>
    <xf numFmtId="4" fontId="2" fillId="2" borderId="1" xfId="0" applyNumberFormat="1" applyFont="1" applyFill="1" applyBorder="1" applyAlignment="1" applyProtection="1">
      <alignment/>
      <protection hidden="1"/>
    </xf>
    <xf numFmtId="49" fontId="6" fillId="2" borderId="10" xfId="0" applyNumberFormat="1" applyFont="1" applyFill="1" applyBorder="1" applyAlignment="1" applyProtection="1">
      <alignment/>
      <protection hidden="1"/>
    </xf>
    <xf numFmtId="1" fontId="2" fillId="3" borderId="0" xfId="0" applyNumberFormat="1" applyFont="1" applyFill="1" applyBorder="1" applyAlignment="1" applyProtection="1">
      <alignment horizontal="center"/>
      <protection hidden="1"/>
    </xf>
    <xf numFmtId="4" fontId="2" fillId="3" borderId="0" xfId="0" applyNumberFormat="1" applyFont="1" applyFill="1" applyBorder="1" applyAlignment="1" applyProtection="1">
      <alignment horizontal="right" vertical="center"/>
      <protection hidden="1"/>
    </xf>
    <xf numFmtId="4" fontId="2" fillId="3" borderId="0" xfId="0" applyNumberFormat="1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4" fontId="6" fillId="3" borderId="0" xfId="0" applyNumberFormat="1" applyFont="1" applyFill="1" applyBorder="1" applyAlignment="1" applyProtection="1">
      <alignment/>
      <protection hidden="1"/>
    </xf>
    <xf numFmtId="4" fontId="2" fillId="2" borderId="19" xfId="0" applyNumberFormat="1" applyFont="1" applyFill="1" applyBorder="1" applyAlignment="1" applyProtection="1">
      <alignment/>
      <protection hidden="1"/>
    </xf>
    <xf numFmtId="4" fontId="2" fillId="2" borderId="27" xfId="0" applyNumberFormat="1" applyFont="1" applyFill="1" applyBorder="1" applyAlignment="1" applyProtection="1">
      <alignment horizontal="right" vertical="center"/>
      <protection hidden="1"/>
    </xf>
    <xf numFmtId="4" fontId="2" fillId="2" borderId="28" xfId="0" applyNumberFormat="1" applyFont="1" applyFill="1" applyBorder="1" applyAlignment="1" applyProtection="1">
      <alignment horizontal="right" vertical="center"/>
      <protection hidden="1"/>
    </xf>
    <xf numFmtId="4" fontId="19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20" xfId="0" applyNumberFormat="1" applyFont="1" applyFill="1" applyBorder="1" applyAlignment="1" applyProtection="1">
      <alignment horizontal="center" vertical="center"/>
      <protection hidden="1"/>
    </xf>
    <xf numFmtId="49" fontId="19" fillId="0" borderId="6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8" xfId="0" applyNumberFormat="1" applyFont="1" applyBorder="1" applyAlignment="1" applyProtection="1">
      <alignment horizontal="center" vertical="center"/>
      <protection hidden="1"/>
    </xf>
    <xf numFmtId="49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9" fillId="0" borderId="7" xfId="0" applyNumberFormat="1" applyFont="1" applyBorder="1" applyAlignment="1" applyProtection="1">
      <alignment horizontal="center" vertical="center"/>
      <protection hidden="1"/>
    </xf>
    <xf numFmtId="4" fontId="19" fillId="2" borderId="2" xfId="0" applyNumberFormat="1" applyFont="1" applyFill="1" applyBorder="1" applyAlignment="1" applyProtection="1">
      <alignment vertical="center"/>
      <protection hidden="1"/>
    </xf>
    <xf numFmtId="4" fontId="14" fillId="2" borderId="2" xfId="0" applyNumberFormat="1" applyFont="1" applyFill="1" applyBorder="1" applyAlignment="1" applyProtection="1">
      <alignment vertical="center"/>
      <protection hidden="1"/>
    </xf>
    <xf numFmtId="4" fontId="14" fillId="2" borderId="30" xfId="0" applyNumberFormat="1" applyFont="1" applyFill="1" applyBorder="1" applyAlignment="1" applyProtection="1">
      <alignment vertical="center"/>
      <protection hidden="1"/>
    </xf>
    <xf numFmtId="4" fontId="19" fillId="2" borderId="31" xfId="0" applyNumberFormat="1" applyFont="1" applyFill="1" applyBorder="1" applyAlignment="1" applyProtection="1">
      <alignment vertical="center"/>
      <protection hidden="1"/>
    </xf>
    <xf numFmtId="0" fontId="19" fillId="0" borderId="6" xfId="0" applyNumberFormat="1" applyFont="1" applyFill="1" applyBorder="1" applyAlignment="1" applyProtection="1">
      <alignment horizontal="center" vertical="center"/>
      <protection hidden="1"/>
    </xf>
    <xf numFmtId="0" fontId="19" fillId="0" borderId="6" xfId="0" applyNumberFormat="1" applyFont="1" applyBorder="1" applyAlignment="1" applyProtection="1">
      <alignment horizontal="center" vertical="center"/>
      <protection hidden="1"/>
    </xf>
    <xf numFmtId="4" fontId="19" fillId="2" borderId="12" xfId="0" applyNumberFormat="1" applyFont="1" applyFill="1" applyBorder="1" applyAlignment="1" applyProtection="1">
      <alignment vertical="center"/>
      <protection hidden="1"/>
    </xf>
    <xf numFmtId="0" fontId="19" fillId="0" borderId="21" xfId="0" applyNumberFormat="1" applyFont="1" applyBorder="1" applyAlignment="1" applyProtection="1">
      <alignment horizontal="center" vertical="center"/>
      <protection hidden="1"/>
    </xf>
    <xf numFmtId="49" fontId="6" fillId="2" borderId="32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32" xfId="0" applyNumberFormat="1" applyFont="1" applyFill="1" applyBorder="1" applyAlignment="1" applyProtection="1">
      <alignment horizontal="center" vertical="center" wrapText="1"/>
      <protection hidden="1"/>
    </xf>
    <xf numFmtId="4" fontId="14" fillId="2" borderId="1" xfId="0" applyNumberFormat="1" applyFont="1" applyFill="1" applyBorder="1" applyAlignment="1" applyProtection="1">
      <alignment vertical="center"/>
      <protection hidden="1"/>
    </xf>
    <xf numFmtId="4" fontId="19" fillId="2" borderId="22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2" fillId="3" borderId="0" xfId="0" applyNumberFormat="1" applyFont="1" applyFill="1" applyBorder="1" applyAlignment="1" applyProtection="1">
      <alignment vertical="top" wrapText="1"/>
      <protection hidden="1"/>
    </xf>
    <xf numFmtId="0" fontId="2" fillId="3" borderId="0" xfId="0" applyNumberFormat="1" applyFont="1" applyFill="1" applyAlignment="1" applyProtection="1">
      <alignment/>
      <protection hidden="1"/>
    </xf>
    <xf numFmtId="187" fontId="6" fillId="0" borderId="0" xfId="0" applyNumberFormat="1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4" fontId="14" fillId="0" borderId="31" xfId="0" applyNumberFormat="1" applyFont="1" applyFill="1" applyBorder="1" applyAlignment="1" applyProtection="1">
      <alignment vertical="center"/>
      <protection hidden="1"/>
    </xf>
    <xf numFmtId="4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18" xfId="0" applyNumberFormat="1" applyFont="1" applyFill="1" applyBorder="1" applyAlignment="1" applyProtection="1">
      <alignment horizontal="center" vertical="center"/>
      <protection hidden="1"/>
    </xf>
    <xf numFmtId="49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0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4" fontId="19" fillId="2" borderId="25" xfId="0" applyNumberFormat="1" applyFont="1" applyFill="1" applyBorder="1" applyAlignment="1" applyProtection="1">
      <alignment vertical="center"/>
      <protection hidden="1"/>
    </xf>
    <xf numFmtId="4" fontId="14" fillId="2" borderId="25" xfId="0" applyNumberFormat="1" applyFont="1" applyFill="1" applyBorder="1" applyAlignment="1" applyProtection="1">
      <alignment vertical="center"/>
      <protection hidden="1"/>
    </xf>
    <xf numFmtId="49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19" fillId="0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14" fillId="2" borderId="10" xfId="0" applyNumberFormat="1" applyFont="1" applyFill="1" applyBorder="1" applyAlignment="1" applyProtection="1">
      <alignment vertical="center"/>
      <protection hidden="1"/>
    </xf>
    <xf numFmtId="49" fontId="14" fillId="0" borderId="5" xfId="0" applyNumberFormat="1" applyFont="1" applyFill="1" applyBorder="1" applyAlignment="1" applyProtection="1">
      <alignment horizontal="center" vertical="center"/>
      <protection hidden="1"/>
    </xf>
    <xf numFmtId="0" fontId="19" fillId="0" borderId="5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4" fontId="19" fillId="2" borderId="34" xfId="0" applyNumberFormat="1" applyFont="1" applyFill="1" applyBorder="1" applyAlignment="1" applyProtection="1">
      <alignment vertical="center"/>
      <protection hidden="1"/>
    </xf>
    <xf numFmtId="4" fontId="14" fillId="2" borderId="34" xfId="0" applyNumberFormat="1" applyFont="1" applyFill="1" applyBorder="1" applyAlignment="1" applyProtection="1">
      <alignment vertical="center"/>
      <protection hidden="1"/>
    </xf>
    <xf numFmtId="4" fontId="14" fillId="2" borderId="33" xfId="0" applyNumberFormat="1" applyFont="1" applyFill="1" applyBorder="1" applyAlignment="1" applyProtection="1">
      <alignment vertical="center"/>
      <protection hidden="1"/>
    </xf>
    <xf numFmtId="0" fontId="19" fillId="0" borderId="21" xfId="0" applyFont="1" applyFill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4" fontId="14" fillId="2" borderId="12" xfId="0" applyNumberFormat="1" applyFont="1" applyFill="1" applyBorder="1" applyAlignment="1" applyProtection="1">
      <alignment vertical="center"/>
      <protection hidden="1"/>
    </xf>
    <xf numFmtId="4" fontId="14" fillId="2" borderId="13" xfId="0" applyNumberFormat="1" applyFont="1" applyFill="1" applyBorder="1" applyAlignment="1" applyProtection="1">
      <alignment vertical="center"/>
      <protection hidden="1"/>
    </xf>
    <xf numFmtId="4" fontId="14" fillId="2" borderId="36" xfId="0" applyNumberFormat="1" applyFont="1" applyFill="1" applyBorder="1" applyAlignment="1" applyProtection="1">
      <alignment vertical="center"/>
      <protection hidden="1"/>
    </xf>
    <xf numFmtId="49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49" fontId="2" fillId="0" borderId="1" xfId="0" applyNumberFormat="1" applyFont="1" applyFill="1" applyBorder="1" applyAlignment="1" applyProtection="1">
      <alignment horizontal="center"/>
      <protection hidden="1" locked="0"/>
    </xf>
    <xf numFmtId="49" fontId="19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 locked="0"/>
    </xf>
    <xf numFmtId="2" fontId="2" fillId="0" borderId="1" xfId="0" applyNumberFormat="1" applyFont="1" applyFill="1" applyBorder="1" applyAlignment="1" applyProtection="1">
      <alignment horizontal="right"/>
      <protection hidden="1" locked="0"/>
    </xf>
    <xf numFmtId="4" fontId="14" fillId="2" borderId="37" xfId="0" applyNumberFormat="1" applyFont="1" applyFill="1" applyBorder="1" applyAlignment="1" applyProtection="1">
      <alignment vertical="center"/>
      <protection hidden="1"/>
    </xf>
    <xf numFmtId="4" fontId="14" fillId="2" borderId="22" xfId="0" applyNumberFormat="1" applyFont="1" applyFill="1" applyBorder="1" applyAlignment="1" applyProtection="1">
      <alignment vertical="center"/>
      <protection hidden="1"/>
    </xf>
    <xf numFmtId="4" fontId="14" fillId="2" borderId="11" xfId="0" applyNumberFormat="1" applyFont="1" applyFill="1" applyBorder="1" applyAlignment="1" applyProtection="1">
      <alignment vertical="center"/>
      <protection hidden="1"/>
    </xf>
    <xf numFmtId="4" fontId="14" fillId="2" borderId="38" xfId="0" applyNumberFormat="1" applyFont="1" applyFill="1" applyBorder="1" applyAlignment="1" applyProtection="1">
      <alignment vertical="center"/>
      <protection hidden="1"/>
    </xf>
    <xf numFmtId="4" fontId="14" fillId="2" borderId="31" xfId="0" applyNumberFormat="1" applyFont="1" applyFill="1" applyBorder="1" applyAlignment="1" applyProtection="1">
      <alignment vertical="center"/>
      <protection hidden="1"/>
    </xf>
    <xf numFmtId="14" fontId="8" fillId="0" borderId="1" xfId="0" applyNumberFormat="1" applyFont="1" applyBorder="1" applyAlignment="1" applyProtection="1">
      <alignment vertical="center"/>
      <protection hidden="1"/>
    </xf>
    <xf numFmtId="4" fontId="14" fillId="0" borderId="25" xfId="0" applyNumberFormat="1" applyFont="1" applyBorder="1" applyAlignment="1" applyProtection="1">
      <alignment vertical="center"/>
      <protection hidden="1"/>
    </xf>
    <xf numFmtId="4" fontId="14" fillId="3" borderId="25" xfId="0" applyNumberFormat="1" applyFont="1" applyFill="1" applyBorder="1" applyAlignment="1" applyProtection="1">
      <alignment vertical="center"/>
      <protection hidden="1"/>
    </xf>
    <xf numFmtId="4" fontId="14" fillId="0" borderId="25" xfId="0" applyNumberFormat="1" applyFont="1" applyFill="1" applyBorder="1" applyAlignment="1" applyProtection="1">
      <alignment vertical="center"/>
      <protection hidden="1"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4" fontId="14" fillId="3" borderId="34" xfId="0" applyNumberFormat="1" applyFont="1" applyFill="1" applyBorder="1" applyAlignment="1" applyProtection="1">
      <alignment vertical="center"/>
      <protection hidden="1"/>
    </xf>
    <xf numFmtId="4" fontId="14" fillId="2" borderId="1" xfId="0" applyNumberFormat="1" applyFont="1" applyFill="1" applyBorder="1" applyAlignment="1" applyProtection="1">
      <alignment vertical="center"/>
      <protection hidden="1" locked="0"/>
    </xf>
    <xf numFmtId="49" fontId="2" fillId="0" borderId="0" xfId="0" applyNumberFormat="1" applyFont="1" applyAlignment="1" applyProtection="1">
      <alignment horizontal="center"/>
      <protection hidden="1" locked="0"/>
    </xf>
    <xf numFmtId="49" fontId="2" fillId="0" borderId="1" xfId="0" applyNumberFormat="1" applyFont="1" applyFill="1" applyBorder="1" applyAlignment="1" applyProtection="1">
      <alignment/>
      <protection hidden="1" locked="0"/>
    </xf>
    <xf numFmtId="49" fontId="2" fillId="0" borderId="10" xfId="0" applyNumberFormat="1" applyFont="1" applyFill="1" applyBorder="1" applyAlignment="1" applyProtection="1">
      <alignment/>
      <protection hidden="1" locked="0"/>
    </xf>
    <xf numFmtId="14" fontId="2" fillId="0" borderId="1" xfId="0" applyNumberFormat="1" applyFont="1" applyFill="1" applyBorder="1" applyAlignment="1" applyProtection="1">
      <alignment horizontal="center" vertical="center"/>
      <protection hidden="1" locked="0"/>
    </xf>
    <xf numFmtId="186" fontId="2" fillId="0" borderId="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 vertical="center"/>
      <protection hidden="1" locked="0"/>
    </xf>
    <xf numFmtId="4" fontId="2" fillId="0" borderId="10" xfId="0" applyNumberFormat="1" applyFont="1" applyFill="1" applyBorder="1" applyAlignment="1" applyProtection="1">
      <alignment vertical="center"/>
      <protection hidden="1" locked="0"/>
    </xf>
    <xf numFmtId="4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0" xfId="0" applyNumberFormat="1" applyFont="1" applyFill="1" applyBorder="1" applyAlignment="1" applyProtection="1">
      <alignment horizontal="center"/>
      <protection hidden="1" locked="0"/>
    </xf>
    <xf numFmtId="3" fontId="2" fillId="0" borderId="1" xfId="0" applyNumberFormat="1" applyFont="1" applyFill="1" applyBorder="1" applyAlignment="1" applyProtection="1">
      <alignment/>
      <protection hidden="1" locked="0"/>
    </xf>
    <xf numFmtId="2" fontId="14" fillId="0" borderId="25" xfId="0" applyNumberFormat="1" applyFont="1" applyBorder="1" applyAlignment="1" applyProtection="1">
      <alignment vertical="center"/>
      <protection hidden="1" locked="0"/>
    </xf>
    <xf numFmtId="2" fontId="14" fillId="0" borderId="1" xfId="0" applyNumberFormat="1" applyFont="1" applyBorder="1" applyAlignment="1" applyProtection="1">
      <alignment vertical="center"/>
      <protection hidden="1" locked="0"/>
    </xf>
    <xf numFmtId="2" fontId="19" fillId="2" borderId="12" xfId="0" applyNumberFormat="1" applyFont="1" applyFill="1" applyBorder="1" applyAlignment="1" applyProtection="1">
      <alignment vertical="center"/>
      <protection hidden="1"/>
    </xf>
    <xf numFmtId="2" fontId="19" fillId="2" borderId="12" xfId="0" applyNumberFormat="1" applyFont="1" applyFill="1" applyBorder="1" applyAlignment="1" applyProtection="1">
      <alignment vertical="center"/>
      <protection hidden="1"/>
    </xf>
    <xf numFmtId="2" fontId="14" fillId="0" borderId="39" xfId="0" applyNumberFormat="1" applyFont="1" applyBorder="1" applyAlignment="1" applyProtection="1">
      <alignment vertical="center"/>
      <protection hidden="1" locked="0"/>
    </xf>
    <xf numFmtId="0" fontId="2" fillId="0" borderId="9" xfId="0" applyFont="1" applyBorder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/>
      <protection hidden="1" locked="0"/>
    </xf>
    <xf numFmtId="4" fontId="11" fillId="2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6" fillId="0" borderId="20" xfId="0" applyFont="1" applyBorder="1" applyAlignment="1" applyProtection="1">
      <alignment vertical="center"/>
      <protection hidden="1" locked="0"/>
    </xf>
    <xf numFmtId="0" fontId="0" fillId="0" borderId="9" xfId="0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49" fontId="6" fillId="0" borderId="20" xfId="0" applyNumberFormat="1" applyFont="1" applyBorder="1" applyAlignment="1" applyProtection="1">
      <alignment vertical="center"/>
      <protection hidden="1" locked="0"/>
    </xf>
    <xf numFmtId="3" fontId="2" fillId="0" borderId="20" xfId="0" applyNumberFormat="1" applyFont="1" applyBorder="1" applyAlignment="1" applyProtection="1">
      <alignment horizontal="left" vertical="center"/>
      <protection hidden="1" locked="0"/>
    </xf>
    <xf numFmtId="3" fontId="2" fillId="0" borderId="9" xfId="0" applyNumberFormat="1" applyFont="1" applyBorder="1" applyAlignment="1" applyProtection="1">
      <alignment horizontal="left" vertical="center"/>
      <protection hidden="1" locked="0"/>
    </xf>
    <xf numFmtId="3" fontId="2" fillId="0" borderId="10" xfId="0" applyNumberFormat="1" applyFont="1" applyBorder="1" applyAlignment="1" applyProtection="1">
      <alignment horizontal="left" vertical="center"/>
      <protection hidden="1" locked="0"/>
    </xf>
    <xf numFmtId="49" fontId="0" fillId="0" borderId="20" xfId="0" applyNumberFormat="1" applyBorder="1" applyAlignment="1" applyProtection="1">
      <alignment vertical="center"/>
      <protection hidden="1" locked="0"/>
    </xf>
    <xf numFmtId="49" fontId="0" fillId="0" borderId="10" xfId="0" applyNumberFormat="1" applyBorder="1" applyAlignment="1" applyProtection="1">
      <alignment vertical="center"/>
      <protection hidden="1" locked="0"/>
    </xf>
    <xf numFmtId="0" fontId="19" fillId="0" borderId="21" xfId="0" applyFont="1" applyBorder="1" applyAlignment="1" applyProtection="1">
      <alignment vertical="center"/>
      <protection hidden="1"/>
    </xf>
    <xf numFmtId="0" fontId="19" fillId="0" borderId="35" xfId="0" applyFont="1" applyBorder="1" applyAlignment="1" applyProtection="1">
      <alignment vertical="center"/>
      <protection hidden="1"/>
    </xf>
    <xf numFmtId="0" fontId="19" fillId="0" borderId="13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4" fillId="0" borderId="41" xfId="0" applyFont="1" applyFill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vertical="center"/>
      <protection hidden="1" locked="0"/>
    </xf>
    <xf numFmtId="4" fontId="19" fillId="2" borderId="42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37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4" fontId="0" fillId="0" borderId="43" xfId="0" applyNumberFormat="1" applyFont="1" applyBorder="1" applyAlignment="1" applyProtection="1">
      <alignment vertical="center" wrapText="1"/>
      <protection hidden="1"/>
    </xf>
    <xf numFmtId="4" fontId="0" fillId="0" borderId="44" xfId="0" applyNumberFormat="1" applyFont="1" applyBorder="1" applyAlignment="1" applyProtection="1">
      <alignment vertical="center" wrapText="1"/>
      <protection hidden="1"/>
    </xf>
    <xf numFmtId="4" fontId="0" fillId="0" borderId="45" xfId="0" applyNumberFormat="1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vertical="center" wrapText="1"/>
      <protection hidden="1"/>
    </xf>
    <xf numFmtId="4" fontId="0" fillId="0" borderId="30" xfId="0" applyNumberFormat="1" applyFont="1" applyBorder="1" applyAlignment="1" applyProtection="1">
      <alignment vertical="center" wrapText="1"/>
      <protection hidden="1"/>
    </xf>
    <xf numFmtId="4" fontId="11" fillId="2" borderId="40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43" xfId="0" applyNumberFormat="1" applyFont="1" applyBorder="1" applyAlignment="1" applyProtection="1">
      <alignment horizontal="center" vertical="center" wrapText="1"/>
      <protection hidden="1"/>
    </xf>
    <xf numFmtId="4" fontId="17" fillId="0" borderId="36" xfId="0" applyNumberFormat="1" applyFont="1" applyBorder="1" applyAlignment="1" applyProtection="1">
      <alignment horizontal="center" vertical="center" wrapText="1"/>
      <protection hidden="1"/>
    </xf>
    <xf numFmtId="4" fontId="17" fillId="0" borderId="17" xfId="0" applyNumberFormat="1" applyFont="1" applyBorder="1" applyAlignment="1" applyProtection="1">
      <alignment horizontal="center" vertical="center" wrapText="1"/>
      <protection hidden="1"/>
    </xf>
    <xf numFmtId="0" fontId="14" fillId="0" borderId="46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19" fillId="0" borderId="21" xfId="0" applyFont="1" applyBorder="1" applyAlignment="1" applyProtection="1">
      <alignment horizontal="left" vertical="center"/>
      <protection hidden="1"/>
    </xf>
    <xf numFmtId="0" fontId="19" fillId="0" borderId="35" xfId="0" applyFont="1" applyBorder="1" applyAlignment="1" applyProtection="1">
      <alignment horizontal="left" vertical="center"/>
      <protection hidden="1"/>
    </xf>
    <xf numFmtId="0" fontId="14" fillId="0" borderId="46" xfId="0" applyFont="1" applyBorder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vertical="center"/>
      <protection hidden="1" locked="0"/>
    </xf>
    <xf numFmtId="0" fontId="14" fillId="0" borderId="10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49" fontId="6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6" fillId="2" borderId="48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49" fontId="6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50" xfId="0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49" fontId="6" fillId="0" borderId="20" xfId="0" applyNumberFormat="1" applyFont="1" applyBorder="1" applyAlignment="1" applyProtection="1">
      <alignment vertical="center"/>
      <protection hidden="1"/>
    </xf>
    <xf numFmtId="49" fontId="2" fillId="0" borderId="9" xfId="0" applyNumberFormat="1" applyFont="1" applyBorder="1" applyAlignment="1" applyProtection="1">
      <alignment vertical="center"/>
      <protection hidden="1"/>
    </xf>
    <xf numFmtId="49" fontId="2" fillId="0" borderId="10" xfId="0" applyNumberFormat="1" applyFont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horizontal="left"/>
      <protection hidden="1" locked="0"/>
    </xf>
    <xf numFmtId="49" fontId="2" fillId="0" borderId="9" xfId="0" applyNumberFormat="1" applyFont="1" applyFill="1" applyBorder="1" applyAlignment="1" applyProtection="1">
      <alignment horizontal="left"/>
      <protection hidden="1" locked="0"/>
    </xf>
    <xf numFmtId="49" fontId="2" fillId="0" borderId="10" xfId="0" applyNumberFormat="1" applyFont="1" applyFill="1" applyBorder="1" applyAlignment="1" applyProtection="1">
      <alignment horizontal="left"/>
      <protection hidden="1" locked="0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49" fontId="6" fillId="0" borderId="20" xfId="0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9" xfId="0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2" fillId="0" borderId="20" xfId="0" applyFont="1" applyFill="1" applyBorder="1" applyAlignment="1" applyProtection="1">
      <alignment/>
      <protection hidden="1" locked="0"/>
    </xf>
    <xf numFmtId="0" fontId="2" fillId="0" borderId="9" xfId="0" applyFont="1" applyFill="1" applyBorder="1" applyAlignment="1" applyProtection="1">
      <alignment/>
      <protection hidden="1" locked="0"/>
    </xf>
    <xf numFmtId="0" fontId="2" fillId="0" borderId="10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 locked="0"/>
    </xf>
    <xf numFmtId="0" fontId="2" fillId="0" borderId="9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Fill="1" applyBorder="1" applyAlignment="1" applyProtection="1">
      <alignment horizontal="left" vertical="center"/>
      <protection hidden="1" locked="0"/>
    </xf>
    <xf numFmtId="49" fontId="2" fillId="2" borderId="1" xfId="0" applyNumberFormat="1" applyFont="1" applyFill="1" applyBorder="1" applyAlignment="1" applyProtection="1">
      <alignment horizontal="left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51" xfId="0" applyFont="1" applyFill="1" applyBorder="1" applyAlignment="1" applyProtection="1">
      <alignment horizontal="center" vertical="center" wrapText="1"/>
      <protection hidden="1"/>
    </xf>
    <xf numFmtId="0" fontId="6" fillId="2" borderId="52" xfId="0" applyFont="1" applyFill="1" applyBorder="1" applyAlignment="1" applyProtection="1">
      <alignment horizontal="center" vertical="center" wrapText="1"/>
      <protection hidden="1"/>
    </xf>
    <xf numFmtId="0" fontId="6" fillId="2" borderId="5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2" fillId="0" borderId="1" xfId="0" applyNumberFormat="1" applyFont="1" applyFill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righ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3" borderId="21" xfId="0" applyFont="1" applyFill="1" applyBorder="1" applyAlignment="1" applyProtection="1">
      <alignment horizontal="left" vertical="center"/>
      <protection hidden="1" locked="0"/>
    </xf>
    <xf numFmtId="0" fontId="2" fillId="3" borderId="7" xfId="0" applyFont="1" applyFill="1" applyBorder="1" applyAlignment="1" applyProtection="1">
      <alignment horizontal="left" vertical="center"/>
      <protection hidden="1" locked="0"/>
    </xf>
    <xf numFmtId="0" fontId="2" fillId="3" borderId="54" xfId="0" applyFont="1" applyFill="1" applyBorder="1" applyAlignment="1" applyProtection="1">
      <alignment horizontal="left" vertical="center"/>
      <protection hidden="1"/>
    </xf>
    <xf numFmtId="0" fontId="2" fillId="3" borderId="55" xfId="0" applyFont="1" applyFill="1" applyBorder="1" applyAlignment="1" applyProtection="1">
      <alignment horizontal="left" vertical="center"/>
      <protection hidden="1"/>
    </xf>
    <xf numFmtId="1" fontId="2" fillId="2" borderId="18" xfId="0" applyNumberFormat="1" applyFont="1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0" fontId="2" fillId="3" borderId="56" xfId="0" applyFont="1" applyFill="1" applyBorder="1" applyAlignment="1" applyProtection="1">
      <alignment horizontal="left" vertical="center"/>
      <protection hidden="1"/>
    </xf>
    <xf numFmtId="0" fontId="2" fillId="3" borderId="57" xfId="0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54" xfId="0" applyFont="1" applyFill="1" applyBorder="1" applyAlignment="1" applyProtection="1">
      <alignment horizontal="left" vertical="center"/>
      <protection hidden="1"/>
    </xf>
    <xf numFmtId="0" fontId="2" fillId="0" borderId="55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left" vertical="center"/>
      <protection hidden="1"/>
    </xf>
    <xf numFmtId="0" fontId="2" fillId="2" borderId="57" xfId="0" applyFont="1" applyFill="1" applyBorder="1" applyAlignment="1" applyProtection="1">
      <alignment horizontal="left" vertical="center"/>
      <protection hidden="1"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2" fillId="0" borderId="57" xfId="0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horizontal="left" vertical="center"/>
      <protection hidden="1"/>
    </xf>
    <xf numFmtId="0" fontId="2" fillId="2" borderId="58" xfId="0" applyFont="1" applyFill="1" applyBorder="1" applyAlignment="1" applyProtection="1">
      <alignment horizontal="left" vertical="center"/>
      <protection hidden="1"/>
    </xf>
    <xf numFmtId="0" fontId="2" fillId="3" borderId="21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left" vertical="center"/>
      <protection hidden="1"/>
    </xf>
    <xf numFmtId="0" fontId="2" fillId="0" borderId="60" xfId="0" applyFont="1" applyFill="1" applyBorder="1" applyAlignment="1" applyProtection="1">
      <alignment horizontal="left" vertical="center"/>
      <protection hidden="1"/>
    </xf>
    <xf numFmtId="0" fontId="2" fillId="0" borderId="61" xfId="0" applyFont="1" applyFill="1" applyBorder="1" applyAlignment="1" applyProtection="1">
      <alignment horizontal="left" vertical="center"/>
      <protection hidden="1"/>
    </xf>
    <xf numFmtId="0" fontId="2" fillId="0" borderId="62" xfId="0" applyFont="1" applyFill="1" applyBorder="1" applyAlignment="1" applyProtection="1">
      <alignment horizontal="left" vertical="center"/>
      <protection hidden="1"/>
    </xf>
    <xf numFmtId="49" fontId="6" fillId="3" borderId="0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2" fillId="3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D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0</xdr:row>
      <xdr:rowOff>38100</xdr:rowOff>
    </xdr:from>
    <xdr:to>
      <xdr:col>12</xdr:col>
      <xdr:colOff>0</xdr:colOff>
      <xdr:row>4</xdr:row>
      <xdr:rowOff>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810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76200</xdr:rowOff>
    </xdr:from>
    <xdr:to>
      <xdr:col>8</xdr:col>
      <xdr:colOff>590550</xdr:colOff>
      <xdr:row>4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000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9525</xdr:rowOff>
    </xdr:from>
    <xdr:to>
      <xdr:col>8</xdr:col>
      <xdr:colOff>952500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114300</xdr:rowOff>
    </xdr:from>
    <xdr:to>
      <xdr:col>8</xdr:col>
      <xdr:colOff>1095375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76225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9525</xdr:rowOff>
    </xdr:from>
    <xdr:to>
      <xdr:col>8</xdr:col>
      <xdr:colOff>828675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47625</xdr:rowOff>
    </xdr:from>
    <xdr:to>
      <xdr:col>8</xdr:col>
      <xdr:colOff>971550</xdr:colOff>
      <xdr:row>4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71475"/>
          <a:ext cx="1400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9525</xdr:rowOff>
    </xdr:from>
    <xdr:to>
      <xdr:col>8</xdr:col>
      <xdr:colOff>790575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</xdr:row>
      <xdr:rowOff>9525</xdr:rowOff>
    </xdr:from>
    <xdr:to>
      <xdr:col>10</xdr:col>
      <xdr:colOff>1209675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333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0</xdr:row>
      <xdr:rowOff>114300</xdr:rowOff>
    </xdr:from>
    <xdr:to>
      <xdr:col>10</xdr:col>
      <xdr:colOff>1171575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</xdr:row>
      <xdr:rowOff>9525</xdr:rowOff>
    </xdr:from>
    <xdr:to>
      <xdr:col>10</xdr:col>
      <xdr:colOff>1209675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333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1</xdr:row>
      <xdr:rowOff>28575</xdr:rowOff>
    </xdr:from>
    <xdr:to>
      <xdr:col>10</xdr:col>
      <xdr:colOff>1219200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524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9525</xdr:rowOff>
    </xdr:from>
    <xdr:to>
      <xdr:col>11</xdr:col>
      <xdr:colOff>885825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95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1</xdr:row>
      <xdr:rowOff>47625</xdr:rowOff>
    </xdr:from>
    <xdr:to>
      <xdr:col>10</xdr:col>
      <xdr:colOff>1095375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714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</xdr:row>
      <xdr:rowOff>28575</xdr:rowOff>
    </xdr:from>
    <xdr:to>
      <xdr:col>9</xdr:col>
      <xdr:colOff>885825</xdr:colOff>
      <xdr:row>4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24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2</xdr:row>
      <xdr:rowOff>9525</xdr:rowOff>
    </xdr:from>
    <xdr:to>
      <xdr:col>9</xdr:col>
      <xdr:colOff>933450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</xdr:row>
      <xdr:rowOff>123825</xdr:rowOff>
    </xdr:from>
    <xdr:to>
      <xdr:col>10</xdr:col>
      <xdr:colOff>1190625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8575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</xdr:row>
      <xdr:rowOff>9525</xdr:rowOff>
    </xdr:from>
    <xdr:to>
      <xdr:col>12</xdr:col>
      <xdr:colOff>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28575</xdr:rowOff>
    </xdr:from>
    <xdr:to>
      <xdr:col>11</xdr:col>
      <xdr:colOff>695325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524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114300</xdr:rowOff>
    </xdr:from>
    <xdr:to>
      <xdr:col>8</xdr:col>
      <xdr:colOff>1057275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7622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</xdr:row>
      <xdr:rowOff>19050</xdr:rowOff>
    </xdr:from>
    <xdr:to>
      <xdr:col>10</xdr:col>
      <xdr:colOff>552450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809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733425</xdr:colOff>
      <xdr:row>1</xdr:row>
      <xdr:rowOff>19050</xdr:rowOff>
    </xdr:from>
    <xdr:to>
      <xdr:col>10</xdr:col>
      <xdr:colOff>552450</xdr:colOff>
      <xdr:row>3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809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114300</xdr:rowOff>
    </xdr:from>
    <xdr:to>
      <xdr:col>8</xdr:col>
      <xdr:colOff>1114425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</xdr:row>
      <xdr:rowOff>9525</xdr:rowOff>
    </xdr:from>
    <xdr:to>
      <xdr:col>8</xdr:col>
      <xdr:colOff>1114425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1</xdr:row>
      <xdr:rowOff>133350</xdr:rowOff>
    </xdr:from>
    <xdr:to>
      <xdr:col>8</xdr:col>
      <xdr:colOff>1104900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952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9525</xdr:rowOff>
    </xdr:from>
    <xdr:to>
      <xdr:col>8</xdr:col>
      <xdr:colOff>590550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9525</xdr:rowOff>
    </xdr:from>
    <xdr:to>
      <xdr:col>8</xdr:col>
      <xdr:colOff>590550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9525</xdr:rowOff>
    </xdr:from>
    <xdr:to>
      <xdr:col>8</xdr:col>
      <xdr:colOff>590550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9525</xdr:rowOff>
    </xdr:from>
    <xdr:to>
      <xdr:col>8</xdr:col>
      <xdr:colOff>590550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33375"/>
          <a:ext cx="1381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I33"/>
  <sheetViews>
    <sheetView showGridLines="0" workbookViewId="0" topLeftCell="A2">
      <selection activeCell="A16" sqref="A16"/>
    </sheetView>
  </sheetViews>
  <sheetFormatPr defaultColWidth="9.140625" defaultRowHeight="12.75"/>
  <cols>
    <col min="1" max="1" width="51.28125" style="37" customWidth="1"/>
    <col min="2" max="2" width="9.140625" style="29" customWidth="1"/>
    <col min="3" max="3" width="5.7109375" style="29" customWidth="1"/>
    <col min="4" max="5" width="9.140625" style="29" customWidth="1"/>
    <col min="6" max="6" width="9.28125" style="29" bestFit="1" customWidth="1"/>
    <col min="7" max="7" width="9.140625" style="29" customWidth="1"/>
    <col min="8" max="8" width="9.7109375" style="29" customWidth="1"/>
    <col min="9" max="16384" width="9.140625" style="29" customWidth="1"/>
  </cols>
  <sheetData>
    <row r="1" ht="15.75">
      <c r="A1" s="28" t="s">
        <v>82</v>
      </c>
    </row>
    <row r="2" ht="6.75" customHeight="1">
      <c r="A2" s="28"/>
    </row>
    <row r="3" ht="15.75">
      <c r="A3" s="28" t="s">
        <v>0</v>
      </c>
    </row>
    <row r="4" spans="1:8" ht="16.5">
      <c r="A4" s="28" t="s">
        <v>1</v>
      </c>
      <c r="B4" s="30" t="s">
        <v>186</v>
      </c>
      <c r="C4" s="30"/>
      <c r="D4" s="30"/>
      <c r="G4" s="30"/>
      <c r="H4" s="30"/>
    </row>
    <row r="5" spans="1:9" ht="16.5">
      <c r="A5" s="31"/>
      <c r="B5" s="30" t="s">
        <v>101</v>
      </c>
      <c r="C5" s="30"/>
      <c r="D5" s="30"/>
      <c r="I5" s="32"/>
    </row>
    <row r="6" spans="1:9" ht="16.5">
      <c r="A6" s="31"/>
      <c r="B6" s="30" t="s">
        <v>102</v>
      </c>
      <c r="I6" s="32"/>
    </row>
    <row r="7" spans="1:9" ht="15.75">
      <c r="A7" s="32" t="s">
        <v>81</v>
      </c>
      <c r="B7" s="32"/>
      <c r="C7" s="32"/>
      <c r="D7" s="32"/>
      <c r="I7" s="32"/>
    </row>
    <row r="8" spans="1:9" ht="15.75">
      <c r="A8" s="32"/>
      <c r="B8" s="32"/>
      <c r="C8" s="32"/>
      <c r="D8" s="32"/>
      <c r="I8" s="32"/>
    </row>
    <row r="9" spans="1:9" ht="15.75">
      <c r="A9" s="33" t="s">
        <v>76</v>
      </c>
      <c r="B9" s="32"/>
      <c r="C9" s="32"/>
      <c r="D9" s="32"/>
      <c r="I9" s="32"/>
    </row>
    <row r="10" spans="1:9" ht="16.5">
      <c r="A10" s="32" t="s">
        <v>175</v>
      </c>
      <c r="B10" s="30" t="s">
        <v>167</v>
      </c>
      <c r="C10" s="32"/>
      <c r="D10" s="32"/>
      <c r="I10" s="32"/>
    </row>
    <row r="11" spans="1:9" ht="16.5">
      <c r="A11" s="33"/>
      <c r="B11" s="30" t="s">
        <v>168</v>
      </c>
      <c r="C11" s="32"/>
      <c r="D11" s="32"/>
      <c r="I11" s="32"/>
    </row>
    <row r="12" spans="1:9" ht="16.5">
      <c r="A12" s="33"/>
      <c r="B12" s="30" t="s">
        <v>169</v>
      </c>
      <c r="C12" s="32"/>
      <c r="D12" s="32"/>
      <c r="I12" s="32"/>
    </row>
    <row r="13" spans="1:9" ht="16.5">
      <c r="A13" s="33"/>
      <c r="B13" s="30" t="s">
        <v>141</v>
      </c>
      <c r="C13" s="32"/>
      <c r="D13" s="32"/>
      <c r="I13" s="32"/>
    </row>
    <row r="14" spans="1:9" ht="16.5">
      <c r="A14" s="33"/>
      <c r="B14" s="30" t="s">
        <v>170</v>
      </c>
      <c r="C14" s="32"/>
      <c r="D14" s="32"/>
      <c r="I14" s="32"/>
    </row>
    <row r="15" spans="1:9" ht="16.5">
      <c r="A15" s="32" t="s">
        <v>187</v>
      </c>
      <c r="B15" s="30"/>
      <c r="C15" s="32"/>
      <c r="D15" s="32"/>
      <c r="I15" s="32"/>
    </row>
    <row r="16" spans="1:9" ht="16.5">
      <c r="A16" s="32"/>
      <c r="B16" s="30"/>
      <c r="C16" s="32"/>
      <c r="D16" s="32"/>
      <c r="I16" s="32"/>
    </row>
    <row r="17" spans="1:9" ht="15.75">
      <c r="A17" s="33" t="s">
        <v>133</v>
      </c>
      <c r="I17" s="32"/>
    </row>
    <row r="18" spans="1:9" ht="15.75">
      <c r="A18" s="139" t="s">
        <v>176</v>
      </c>
      <c r="B18" s="139" t="s">
        <v>111</v>
      </c>
      <c r="C18" s="139"/>
      <c r="D18" s="139"/>
      <c r="E18" s="32"/>
      <c r="F18" s="32"/>
      <c r="I18" s="32"/>
    </row>
    <row r="19" spans="1:9" ht="15.75">
      <c r="A19" s="139" t="s">
        <v>132</v>
      </c>
      <c r="B19" s="139" t="s">
        <v>117</v>
      </c>
      <c r="C19" s="139"/>
      <c r="D19" s="140"/>
      <c r="G19" s="32"/>
      <c r="I19" s="32"/>
    </row>
    <row r="20" spans="1:9" ht="15.75">
      <c r="A20" s="139" t="s">
        <v>112</v>
      </c>
      <c r="B20" s="139" t="s">
        <v>119</v>
      </c>
      <c r="C20" s="139"/>
      <c r="D20" s="139"/>
      <c r="E20" s="139"/>
      <c r="F20" s="32"/>
      <c r="G20" s="32"/>
      <c r="H20" s="32"/>
      <c r="I20" s="32"/>
    </row>
    <row r="21" spans="1:9" ht="15.75">
      <c r="A21" s="139" t="s">
        <v>113</v>
      </c>
      <c r="B21" s="139" t="s">
        <v>118</v>
      </c>
      <c r="C21" s="139"/>
      <c r="D21" s="139"/>
      <c r="E21" s="139"/>
      <c r="F21" s="32"/>
      <c r="G21" s="32"/>
      <c r="H21" s="32"/>
      <c r="I21" s="32"/>
    </row>
    <row r="22" spans="1:9" ht="15.75">
      <c r="A22" s="139" t="s">
        <v>114</v>
      </c>
      <c r="B22" s="139" t="s">
        <v>115</v>
      </c>
      <c r="C22" s="139"/>
      <c r="D22" s="139"/>
      <c r="E22" s="139"/>
      <c r="F22" s="32"/>
      <c r="G22" s="32"/>
      <c r="H22" s="32"/>
      <c r="I22" s="32"/>
    </row>
    <row r="23" spans="1:9" ht="15.75">
      <c r="A23" s="139" t="s">
        <v>185</v>
      </c>
      <c r="B23" s="139"/>
      <c r="C23" s="139"/>
      <c r="D23" s="139"/>
      <c r="E23" s="140"/>
      <c r="G23" s="32"/>
      <c r="H23" s="32"/>
      <c r="I23" s="32"/>
    </row>
    <row r="24" spans="5:9" ht="15.75">
      <c r="E24" s="139"/>
      <c r="F24" s="32"/>
      <c r="G24" s="32"/>
      <c r="H24" s="32"/>
      <c r="I24" s="32"/>
    </row>
    <row r="25" spans="1:9" ht="16.5">
      <c r="A25" s="46" t="s">
        <v>80</v>
      </c>
      <c r="B25" s="30"/>
      <c r="C25" s="32"/>
      <c r="D25" s="32"/>
      <c r="E25" s="32"/>
      <c r="F25" s="32"/>
      <c r="G25" s="32"/>
      <c r="H25" s="32"/>
      <c r="I25" s="32"/>
    </row>
    <row r="26" spans="1:9" ht="15.75">
      <c r="A26" s="28" t="s">
        <v>94</v>
      </c>
      <c r="B26" s="36"/>
      <c r="C26" s="36"/>
      <c r="D26" s="36"/>
      <c r="H26" s="32"/>
      <c r="I26" s="32"/>
    </row>
    <row r="27" spans="1:9" ht="15.75">
      <c r="A27" s="32" t="s">
        <v>165</v>
      </c>
      <c r="E27" s="36"/>
      <c r="F27" s="36"/>
      <c r="G27" s="36"/>
      <c r="H27" s="32"/>
      <c r="I27" s="32"/>
    </row>
    <row r="28" spans="1:9" ht="15.75">
      <c r="A28" s="32" t="s">
        <v>2</v>
      </c>
      <c r="F28" s="32"/>
      <c r="G28" s="32"/>
      <c r="I28" s="32"/>
    </row>
    <row r="29" spans="1:9" ht="15.75">
      <c r="A29" s="34" t="s">
        <v>3</v>
      </c>
      <c r="H29" s="36"/>
      <c r="I29" s="44"/>
    </row>
    <row r="30" ht="15.75">
      <c r="I30" s="32"/>
    </row>
    <row r="31" ht="15.75">
      <c r="I31" s="32"/>
    </row>
    <row r="32" spans="1:9" ht="15.75">
      <c r="A32" s="35"/>
      <c r="I32" s="32"/>
    </row>
    <row r="33" ht="15.75">
      <c r="A33" s="36"/>
    </row>
  </sheetData>
  <sheetProtection password="CB9D" sheet="1" objects="1" scenarios="1" selectLockedCells="1"/>
  <printOptions/>
  <pageMargins left="0.7874015748031497" right="0.7874015748031497" top="0.984251968503937" bottom="0.984251968503937" header="0.5118110236220472" footer="0.5118110236220472"/>
  <pageSetup errors="blank"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29"/>
  <dimension ref="B2:J33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4.7109375" style="21" customWidth="1"/>
    <col min="9" max="9" width="10.710937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D2" s="47">
        <f>Sumár!$E$4</f>
        <v>0</v>
      </c>
      <c r="E2" s="9"/>
      <c r="F2" s="9"/>
      <c r="G2" s="9"/>
    </row>
    <row r="3" spans="2:9" ht="12.75">
      <c r="B3" s="9" t="s">
        <v>26</v>
      </c>
      <c r="D3" s="2">
        <f>Sumár!G1</f>
        <v>0</v>
      </c>
      <c r="E3" s="9" t="s">
        <v>6</v>
      </c>
      <c r="F3" s="2">
        <f>Sumár!I1</f>
        <v>0</v>
      </c>
      <c r="G3" s="9"/>
      <c r="H3" s="378"/>
      <c r="I3" s="379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380" t="s">
        <v>50</v>
      </c>
      <c r="C5" s="380"/>
      <c r="D5" s="381"/>
    </row>
    <row r="6" spans="2:9" ht="15" customHeight="1">
      <c r="B6" s="13"/>
      <c r="C6" s="13"/>
      <c r="D6" s="13"/>
      <c r="G6" s="21"/>
      <c r="H6" s="13" t="s">
        <v>87</v>
      </c>
      <c r="I6" s="4"/>
    </row>
    <row r="7" spans="2:9" s="19" customFormat="1" ht="31.5" customHeight="1">
      <c r="B7" s="14" t="s">
        <v>28</v>
      </c>
      <c r="C7" s="382" t="s">
        <v>182</v>
      </c>
      <c r="D7" s="383"/>
      <c r="E7" s="383"/>
      <c r="F7" s="383"/>
      <c r="G7" s="383"/>
      <c r="H7" s="15" t="s">
        <v>29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9"/>
      <c r="J8" s="4">
        <f aca="true" t="shared" si="0" ref="J8:J17">RIGHT(H8)</f>
      </c>
    </row>
    <row r="9" spans="2:10" ht="12.75">
      <c r="B9" s="40"/>
      <c r="C9" s="375"/>
      <c r="D9" s="376"/>
      <c r="E9" s="376"/>
      <c r="F9" s="376"/>
      <c r="G9" s="377"/>
      <c r="H9" s="130"/>
      <c r="I9" s="39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9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9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9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9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9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9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9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9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9"/>
      <c r="J18" s="4">
        <f>RIGHT(H19)</f>
      </c>
    </row>
    <row r="19" spans="2:10" ht="12.75">
      <c r="B19" s="40"/>
      <c r="C19" s="375"/>
      <c r="D19" s="376"/>
      <c r="E19" s="376"/>
      <c r="F19" s="376"/>
      <c r="G19" s="377"/>
      <c r="H19" s="130"/>
      <c r="I19" s="39"/>
      <c r="J19" s="4">
        <f>RIGHT(H20)</f>
      </c>
    </row>
    <row r="20" spans="2:10" ht="12.75">
      <c r="B20" s="40"/>
      <c r="C20" s="375"/>
      <c r="D20" s="376"/>
      <c r="E20" s="376"/>
      <c r="F20" s="376"/>
      <c r="G20" s="377"/>
      <c r="H20" s="130"/>
      <c r="I20" s="39"/>
      <c r="J20" s="4" t="e">
        <f>RIGHT(#REF!)</f>
        <v>#REF!</v>
      </c>
    </row>
    <row r="21" spans="2:10" ht="12.75">
      <c r="B21" s="40"/>
      <c r="C21" s="375"/>
      <c r="D21" s="376"/>
      <c r="E21" s="376"/>
      <c r="F21" s="376"/>
      <c r="G21" s="377"/>
      <c r="H21" s="130"/>
      <c r="I21" s="39"/>
      <c r="J21" s="4">
        <f aca="true" t="shared" si="1" ref="J21:J27">RIGHT(H21)</f>
      </c>
    </row>
    <row r="22" spans="2:10" ht="12.75">
      <c r="B22" s="40"/>
      <c r="C22" s="375"/>
      <c r="D22" s="376"/>
      <c r="E22" s="376"/>
      <c r="F22" s="376"/>
      <c r="G22" s="377"/>
      <c r="H22" s="130"/>
      <c r="I22" s="39"/>
      <c r="J22" s="4">
        <f t="shared" si="1"/>
      </c>
    </row>
    <row r="23" spans="2:10" ht="12.75">
      <c r="B23" s="40"/>
      <c r="C23" s="375"/>
      <c r="D23" s="376"/>
      <c r="E23" s="376"/>
      <c r="F23" s="376"/>
      <c r="G23" s="377"/>
      <c r="H23" s="130"/>
      <c r="I23" s="39"/>
      <c r="J23" s="4">
        <f t="shared" si="1"/>
      </c>
    </row>
    <row r="24" spans="2:10" ht="12.75">
      <c r="B24" s="40"/>
      <c r="C24" s="375"/>
      <c r="D24" s="376"/>
      <c r="E24" s="376"/>
      <c r="F24" s="376"/>
      <c r="G24" s="377"/>
      <c r="H24" s="130"/>
      <c r="I24" s="39"/>
      <c r="J24" s="4">
        <f t="shared" si="1"/>
      </c>
    </row>
    <row r="25" spans="2:10" ht="12.75">
      <c r="B25" s="40"/>
      <c r="C25" s="375"/>
      <c r="D25" s="376"/>
      <c r="E25" s="376"/>
      <c r="F25" s="376"/>
      <c r="G25" s="377"/>
      <c r="H25" s="130"/>
      <c r="I25" s="39"/>
      <c r="J25" s="4">
        <f t="shared" si="1"/>
      </c>
    </row>
    <row r="26" spans="2:10" ht="12.75">
      <c r="B26" s="40"/>
      <c r="C26" s="375"/>
      <c r="D26" s="376"/>
      <c r="E26" s="376"/>
      <c r="F26" s="376"/>
      <c r="G26" s="377"/>
      <c r="H26" s="130"/>
      <c r="I26" s="39"/>
      <c r="J26" s="4">
        <f t="shared" si="1"/>
      </c>
    </row>
    <row r="27" spans="2:10" ht="12.75">
      <c r="B27" s="40"/>
      <c r="C27" s="375"/>
      <c r="D27" s="376"/>
      <c r="E27" s="376"/>
      <c r="F27" s="376"/>
      <c r="G27" s="377"/>
      <c r="H27" s="130"/>
      <c r="I27" s="39"/>
      <c r="J27" s="4">
        <f t="shared" si="1"/>
      </c>
    </row>
    <row r="28" spans="2:10" ht="12.75">
      <c r="B28" s="40"/>
      <c r="C28" s="375"/>
      <c r="D28" s="376"/>
      <c r="E28" s="376"/>
      <c r="F28" s="376"/>
      <c r="G28" s="377"/>
      <c r="H28" s="130"/>
      <c r="I28" s="39"/>
      <c r="J28" s="4" t="e">
        <f>RIGHT(#REF!)</f>
        <v>#REF!</v>
      </c>
    </row>
    <row r="29" spans="2:10" ht="12.75">
      <c r="B29" s="40"/>
      <c r="C29" s="375"/>
      <c r="D29" s="376"/>
      <c r="E29" s="376"/>
      <c r="F29" s="376"/>
      <c r="G29" s="377"/>
      <c r="H29" s="130"/>
      <c r="I29" s="39"/>
      <c r="J29" s="4">
        <f>RIGHT(H28)</f>
      </c>
    </row>
    <row r="30" spans="2:9" ht="12.75">
      <c r="B30" s="40"/>
      <c r="C30" s="375"/>
      <c r="D30" s="376"/>
      <c r="E30" s="376"/>
      <c r="F30" s="376"/>
      <c r="G30" s="377"/>
      <c r="H30" s="130"/>
      <c r="I30" s="39"/>
    </row>
    <row r="31" spans="2:9" ht="12.75">
      <c r="B31" s="40"/>
      <c r="C31" s="375"/>
      <c r="D31" s="376"/>
      <c r="E31" s="376"/>
      <c r="F31" s="376"/>
      <c r="G31" s="377"/>
      <c r="H31" s="130"/>
      <c r="I31" s="39"/>
    </row>
    <row r="32" spans="2:9" ht="12.75">
      <c r="B32" s="40"/>
      <c r="C32" s="375"/>
      <c r="D32" s="376"/>
      <c r="E32" s="376"/>
      <c r="F32" s="376"/>
      <c r="G32" s="377"/>
      <c r="H32" s="130"/>
      <c r="I32" s="39"/>
    </row>
    <row r="33" spans="5:9" ht="12.75">
      <c r="E33" s="4"/>
      <c r="F33" s="4"/>
      <c r="G33" s="4"/>
      <c r="H33" s="24" t="s">
        <v>181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H3:I3"/>
    <mergeCell ref="B5:D5"/>
    <mergeCell ref="C7:G7"/>
    <mergeCell ref="C8:G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31"/>
  <dimension ref="B2:J33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4.7109375" style="21" customWidth="1"/>
    <col min="9" max="9" width="10.710937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D2" s="47">
        <f>Sumár!$E$4</f>
        <v>0</v>
      </c>
      <c r="E2" s="9"/>
      <c r="F2" s="9"/>
      <c r="G2" s="9"/>
    </row>
    <row r="3" spans="2:9" ht="12.75">
      <c r="B3" s="9" t="s">
        <v>26</v>
      </c>
      <c r="D3" s="2">
        <f>Sumár!G1</f>
        <v>0</v>
      </c>
      <c r="E3" s="9" t="s">
        <v>6</v>
      </c>
      <c r="F3" s="2">
        <f>Sumár!I1</f>
        <v>0</v>
      </c>
      <c r="G3" s="9"/>
      <c r="H3" s="378"/>
      <c r="I3" s="379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380" t="s">
        <v>50</v>
      </c>
      <c r="C5" s="380"/>
      <c r="D5" s="381"/>
    </row>
    <row r="6" spans="2:9" ht="15" customHeight="1">
      <c r="B6" s="13"/>
      <c r="C6" s="13"/>
      <c r="D6" s="13"/>
      <c r="H6" s="13" t="s">
        <v>85</v>
      </c>
      <c r="I6" s="4"/>
    </row>
    <row r="7" spans="2:9" s="19" customFormat="1" ht="31.5" customHeight="1">
      <c r="B7" s="14" t="s">
        <v>28</v>
      </c>
      <c r="C7" s="382" t="s">
        <v>182</v>
      </c>
      <c r="D7" s="383"/>
      <c r="E7" s="383"/>
      <c r="F7" s="383"/>
      <c r="G7" s="383"/>
      <c r="H7" s="15" t="s">
        <v>29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9"/>
      <c r="J8" s="4">
        <f aca="true" t="shared" si="0" ref="J8:J17">RIGHT(H8)</f>
      </c>
    </row>
    <row r="9" spans="2:10" ht="12.75">
      <c r="B9" s="40"/>
      <c r="C9" s="375"/>
      <c r="D9" s="376"/>
      <c r="E9" s="376"/>
      <c r="F9" s="376"/>
      <c r="G9" s="377"/>
      <c r="H9" s="130"/>
      <c r="I9" s="39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9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9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9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9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9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9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9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9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9"/>
      <c r="J18" s="4">
        <f>RIGHT(H19)</f>
      </c>
    </row>
    <row r="19" spans="2:10" ht="12.75">
      <c r="B19" s="40"/>
      <c r="C19" s="375"/>
      <c r="D19" s="376"/>
      <c r="E19" s="376"/>
      <c r="F19" s="376"/>
      <c r="G19" s="377"/>
      <c r="H19" s="130"/>
      <c r="I19" s="39"/>
      <c r="J19" s="4">
        <f>RIGHT(H20)</f>
      </c>
    </row>
    <row r="20" spans="2:10" ht="12.75">
      <c r="B20" s="40"/>
      <c r="C20" s="375"/>
      <c r="D20" s="376"/>
      <c r="E20" s="376"/>
      <c r="F20" s="376"/>
      <c r="G20" s="377"/>
      <c r="H20" s="130"/>
      <c r="I20" s="39"/>
      <c r="J20" s="4" t="e">
        <f>RIGHT(#REF!)</f>
        <v>#REF!</v>
      </c>
    </row>
    <row r="21" spans="2:10" ht="12.75">
      <c r="B21" s="40"/>
      <c r="C21" s="375"/>
      <c r="D21" s="376"/>
      <c r="E21" s="376"/>
      <c r="F21" s="376"/>
      <c r="G21" s="377"/>
      <c r="H21" s="130"/>
      <c r="I21" s="39"/>
      <c r="J21" s="4">
        <f aca="true" t="shared" si="1" ref="J21:J27">RIGHT(H21)</f>
      </c>
    </row>
    <row r="22" spans="2:10" ht="12.75">
      <c r="B22" s="40"/>
      <c r="C22" s="375"/>
      <c r="D22" s="376"/>
      <c r="E22" s="376"/>
      <c r="F22" s="376"/>
      <c r="G22" s="377"/>
      <c r="H22" s="130"/>
      <c r="I22" s="39"/>
      <c r="J22" s="4">
        <f t="shared" si="1"/>
      </c>
    </row>
    <row r="23" spans="2:10" ht="12.75">
      <c r="B23" s="40"/>
      <c r="C23" s="375"/>
      <c r="D23" s="376"/>
      <c r="E23" s="376"/>
      <c r="F23" s="376"/>
      <c r="G23" s="377"/>
      <c r="H23" s="130"/>
      <c r="I23" s="39"/>
      <c r="J23" s="4">
        <f t="shared" si="1"/>
      </c>
    </row>
    <row r="24" spans="2:10" ht="12.75">
      <c r="B24" s="40"/>
      <c r="C24" s="375"/>
      <c r="D24" s="376"/>
      <c r="E24" s="376"/>
      <c r="F24" s="376"/>
      <c r="G24" s="377"/>
      <c r="H24" s="130"/>
      <c r="I24" s="39"/>
      <c r="J24" s="4">
        <f t="shared" si="1"/>
      </c>
    </row>
    <row r="25" spans="2:10" ht="12.75">
      <c r="B25" s="40"/>
      <c r="C25" s="375"/>
      <c r="D25" s="376"/>
      <c r="E25" s="376"/>
      <c r="F25" s="376"/>
      <c r="G25" s="377"/>
      <c r="H25" s="130"/>
      <c r="I25" s="39"/>
      <c r="J25" s="4">
        <f t="shared" si="1"/>
      </c>
    </row>
    <row r="26" spans="2:10" ht="12.75">
      <c r="B26" s="40"/>
      <c r="C26" s="375"/>
      <c r="D26" s="376"/>
      <c r="E26" s="376"/>
      <c r="F26" s="376"/>
      <c r="G26" s="377"/>
      <c r="H26" s="130"/>
      <c r="I26" s="39"/>
      <c r="J26" s="4">
        <f t="shared" si="1"/>
      </c>
    </row>
    <row r="27" spans="2:10" ht="12.75">
      <c r="B27" s="40"/>
      <c r="C27" s="375"/>
      <c r="D27" s="376"/>
      <c r="E27" s="376"/>
      <c r="F27" s="376"/>
      <c r="G27" s="377"/>
      <c r="H27" s="130"/>
      <c r="I27" s="39"/>
      <c r="J27" s="4">
        <f t="shared" si="1"/>
      </c>
    </row>
    <row r="28" spans="2:10" ht="12.75">
      <c r="B28" s="40"/>
      <c r="C28" s="375"/>
      <c r="D28" s="376"/>
      <c r="E28" s="376"/>
      <c r="F28" s="376"/>
      <c r="G28" s="377"/>
      <c r="H28" s="130"/>
      <c r="I28" s="39"/>
      <c r="J28" s="4" t="e">
        <f>RIGHT(#REF!)</f>
        <v>#REF!</v>
      </c>
    </row>
    <row r="29" spans="2:10" ht="12.75">
      <c r="B29" s="40"/>
      <c r="C29" s="375"/>
      <c r="D29" s="376"/>
      <c r="E29" s="376"/>
      <c r="F29" s="376"/>
      <c r="G29" s="377"/>
      <c r="H29" s="130"/>
      <c r="I29" s="39"/>
      <c r="J29" s="4">
        <f>RIGHT(H28)</f>
      </c>
    </row>
    <row r="30" spans="2:9" ht="12.75">
      <c r="B30" s="40"/>
      <c r="C30" s="375"/>
      <c r="D30" s="376"/>
      <c r="E30" s="376"/>
      <c r="F30" s="376"/>
      <c r="G30" s="377"/>
      <c r="H30" s="130"/>
      <c r="I30" s="39"/>
    </row>
    <row r="31" spans="2:9" ht="12.75">
      <c r="B31" s="40"/>
      <c r="C31" s="375"/>
      <c r="D31" s="376"/>
      <c r="E31" s="376"/>
      <c r="F31" s="376"/>
      <c r="G31" s="377"/>
      <c r="H31" s="130"/>
      <c r="I31" s="39"/>
    </row>
    <row r="32" spans="2:9" ht="12.75">
      <c r="B32" s="40"/>
      <c r="C32" s="375"/>
      <c r="D32" s="376"/>
      <c r="E32" s="376"/>
      <c r="F32" s="376"/>
      <c r="G32" s="377"/>
      <c r="H32" s="130"/>
      <c r="I32" s="39"/>
    </row>
    <row r="33" spans="5:9" ht="12.75">
      <c r="E33" s="4"/>
      <c r="F33" s="4"/>
      <c r="G33" s="4"/>
      <c r="H33" s="24" t="s">
        <v>181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B5:D5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7"/>
  <dimension ref="B2:J34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7.57421875" style="4" customWidth="1"/>
    <col min="8" max="8" width="12.8515625" style="5" customWidth="1"/>
    <col min="9" max="9" width="16.8515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C2" s="8">
        <f>Sumár!$E$4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34</v>
      </c>
      <c r="E3" s="2">
        <f>Sumár!I1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52</v>
      </c>
    </row>
    <row r="6" spans="2:9" ht="12.75">
      <c r="B6" s="13"/>
      <c r="I6" s="13" t="s">
        <v>7</v>
      </c>
    </row>
    <row r="7" spans="2:9" ht="25.5">
      <c r="B7" s="26" t="s">
        <v>28</v>
      </c>
      <c r="C7" s="384" t="s">
        <v>78</v>
      </c>
      <c r="D7" s="385"/>
      <c r="E7" s="385"/>
      <c r="F7" s="385"/>
      <c r="G7" s="386"/>
      <c r="H7" s="15" t="s">
        <v>33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8"/>
      <c r="J8" s="4">
        <f aca="true" t="shared" si="0" ref="J8:J33">RIGHT(H8)</f>
      </c>
    </row>
    <row r="9" spans="2:10" ht="12.75">
      <c r="B9" s="40"/>
      <c r="C9" s="375"/>
      <c r="D9" s="376"/>
      <c r="E9" s="376"/>
      <c r="F9" s="376"/>
      <c r="G9" s="377"/>
      <c r="H9" s="130"/>
      <c r="I9" s="38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8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8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8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8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8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8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8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8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8"/>
      <c r="J18" s="4">
        <f t="shared" si="0"/>
      </c>
    </row>
    <row r="19" spans="2:10" ht="12.75">
      <c r="B19" s="40"/>
      <c r="C19" s="375"/>
      <c r="D19" s="376"/>
      <c r="E19" s="376"/>
      <c r="F19" s="376"/>
      <c r="G19" s="377"/>
      <c r="H19" s="130"/>
      <c r="I19" s="38"/>
      <c r="J19" s="4">
        <f t="shared" si="0"/>
      </c>
    </row>
    <row r="20" spans="2:10" ht="12.75">
      <c r="B20" s="40"/>
      <c r="C20" s="375"/>
      <c r="D20" s="376"/>
      <c r="E20" s="376"/>
      <c r="F20" s="376"/>
      <c r="G20" s="377"/>
      <c r="H20" s="130"/>
      <c r="I20" s="38"/>
      <c r="J20" s="4">
        <f t="shared" si="0"/>
      </c>
    </row>
    <row r="21" spans="2:10" ht="12.75">
      <c r="B21" s="40"/>
      <c r="C21" s="375"/>
      <c r="D21" s="376"/>
      <c r="E21" s="376"/>
      <c r="F21" s="376"/>
      <c r="G21" s="377"/>
      <c r="H21" s="130"/>
      <c r="I21" s="38"/>
      <c r="J21" s="4">
        <f t="shared" si="0"/>
      </c>
    </row>
    <row r="22" spans="2:10" ht="12.75">
      <c r="B22" s="40"/>
      <c r="C22" s="375"/>
      <c r="D22" s="376"/>
      <c r="E22" s="376"/>
      <c r="F22" s="376"/>
      <c r="G22" s="377"/>
      <c r="H22" s="130"/>
      <c r="I22" s="38"/>
      <c r="J22" s="4">
        <f t="shared" si="0"/>
      </c>
    </row>
    <row r="23" spans="2:10" ht="12.75">
      <c r="B23" s="40"/>
      <c r="C23" s="375"/>
      <c r="D23" s="376"/>
      <c r="E23" s="376"/>
      <c r="F23" s="376"/>
      <c r="G23" s="377"/>
      <c r="H23" s="130"/>
      <c r="I23" s="38"/>
      <c r="J23" s="4">
        <f t="shared" si="0"/>
      </c>
    </row>
    <row r="24" spans="2:10" ht="12.75">
      <c r="B24" s="40"/>
      <c r="C24" s="375"/>
      <c r="D24" s="376"/>
      <c r="E24" s="376"/>
      <c r="F24" s="376"/>
      <c r="G24" s="377"/>
      <c r="H24" s="130"/>
      <c r="I24" s="38"/>
      <c r="J24" s="4">
        <f t="shared" si="0"/>
      </c>
    </row>
    <row r="25" spans="2:10" ht="12.75">
      <c r="B25" s="40"/>
      <c r="C25" s="375"/>
      <c r="D25" s="376"/>
      <c r="E25" s="376"/>
      <c r="F25" s="376"/>
      <c r="G25" s="377"/>
      <c r="H25" s="130"/>
      <c r="I25" s="38"/>
      <c r="J25" s="4">
        <f t="shared" si="0"/>
      </c>
    </row>
    <row r="26" spans="2:10" ht="12.75">
      <c r="B26" s="40"/>
      <c r="C26" s="375"/>
      <c r="D26" s="376"/>
      <c r="E26" s="376"/>
      <c r="F26" s="376"/>
      <c r="G26" s="377"/>
      <c r="H26" s="130"/>
      <c r="I26" s="38"/>
      <c r="J26" s="4">
        <f t="shared" si="0"/>
      </c>
    </row>
    <row r="27" spans="2:10" ht="12.75">
      <c r="B27" s="40"/>
      <c r="C27" s="375"/>
      <c r="D27" s="376"/>
      <c r="E27" s="376"/>
      <c r="F27" s="376"/>
      <c r="G27" s="377"/>
      <c r="H27" s="130"/>
      <c r="I27" s="38"/>
      <c r="J27" s="4">
        <f t="shared" si="0"/>
      </c>
    </row>
    <row r="28" spans="2:10" ht="12.75">
      <c r="B28" s="40"/>
      <c r="C28" s="375"/>
      <c r="D28" s="376"/>
      <c r="E28" s="376"/>
      <c r="F28" s="376"/>
      <c r="G28" s="377"/>
      <c r="H28" s="130"/>
      <c r="I28" s="38"/>
      <c r="J28" s="4">
        <f t="shared" si="0"/>
      </c>
    </row>
    <row r="29" spans="2:10" ht="12.75">
      <c r="B29" s="40"/>
      <c r="C29" s="375"/>
      <c r="D29" s="376"/>
      <c r="E29" s="376"/>
      <c r="F29" s="376"/>
      <c r="G29" s="377"/>
      <c r="H29" s="130"/>
      <c r="I29" s="38"/>
      <c r="J29" s="4">
        <f t="shared" si="0"/>
      </c>
    </row>
    <row r="30" spans="2:10" ht="12.75">
      <c r="B30" s="40"/>
      <c r="C30" s="375"/>
      <c r="D30" s="376"/>
      <c r="E30" s="376"/>
      <c r="F30" s="376"/>
      <c r="G30" s="377"/>
      <c r="H30" s="130"/>
      <c r="I30" s="38"/>
      <c r="J30" s="4">
        <f t="shared" si="0"/>
      </c>
    </row>
    <row r="31" spans="2:10" ht="12.75">
      <c r="B31" s="40"/>
      <c r="C31" s="375"/>
      <c r="D31" s="376"/>
      <c r="E31" s="376"/>
      <c r="F31" s="376"/>
      <c r="G31" s="377"/>
      <c r="H31" s="130"/>
      <c r="I31" s="38"/>
      <c r="J31" s="4">
        <f t="shared" si="0"/>
      </c>
    </row>
    <row r="32" spans="2:10" ht="12.75">
      <c r="B32" s="40"/>
      <c r="C32" s="375"/>
      <c r="D32" s="376"/>
      <c r="E32" s="376"/>
      <c r="F32" s="376"/>
      <c r="G32" s="377"/>
      <c r="H32" s="130"/>
      <c r="I32" s="38"/>
      <c r="J32" s="4">
        <f t="shared" si="0"/>
      </c>
    </row>
    <row r="33" spans="2:10" ht="12.75">
      <c r="B33" s="40"/>
      <c r="C33" s="375"/>
      <c r="D33" s="376"/>
      <c r="E33" s="376"/>
      <c r="F33" s="376"/>
      <c r="G33" s="377"/>
      <c r="H33" s="130"/>
      <c r="I33" s="38"/>
      <c r="J33" s="4">
        <f t="shared" si="0"/>
      </c>
    </row>
    <row r="34" spans="8:9" ht="12.75">
      <c r="H34" s="25" t="s">
        <v>27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8"/>
  <dimension ref="B2:J34"/>
  <sheetViews>
    <sheetView showGridLines="0" zoomScaleSheetLayoutView="100" workbookViewId="0" topLeftCell="A1">
      <selection activeCell="B13" sqref="B13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2.7109375" style="5" customWidth="1"/>
    <col min="9" max="9" width="16.7109375" style="6" bestFit="1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C2" s="8">
        <f>Sumár!$E$4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35</v>
      </c>
      <c r="E3" s="2">
        <f>Sumár!I1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52</v>
      </c>
    </row>
    <row r="6" spans="2:9" ht="12.75">
      <c r="B6" s="13"/>
      <c r="I6" s="13" t="s">
        <v>7</v>
      </c>
    </row>
    <row r="7" spans="2:9" ht="25.5">
      <c r="B7" s="26" t="s">
        <v>28</v>
      </c>
      <c r="C7" s="384" t="s">
        <v>78</v>
      </c>
      <c r="D7" s="385"/>
      <c r="E7" s="385"/>
      <c r="F7" s="385"/>
      <c r="G7" s="386"/>
      <c r="H7" s="15" t="s">
        <v>33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8"/>
      <c r="J8" s="4">
        <f aca="true" t="shared" si="0" ref="J8:J33">RIGHT(H8)</f>
      </c>
    </row>
    <row r="9" spans="2:10" ht="12.75">
      <c r="B9" s="40"/>
      <c r="C9" s="375"/>
      <c r="D9" s="376"/>
      <c r="E9" s="376"/>
      <c r="F9" s="376"/>
      <c r="G9" s="377"/>
      <c r="H9" s="130"/>
      <c r="I9" s="38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8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8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8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8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8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8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8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8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8"/>
      <c r="J18" s="4">
        <f t="shared" si="0"/>
      </c>
    </row>
    <row r="19" spans="2:10" ht="12.75">
      <c r="B19" s="40"/>
      <c r="C19" s="375"/>
      <c r="D19" s="376"/>
      <c r="E19" s="376"/>
      <c r="F19" s="376"/>
      <c r="G19" s="377"/>
      <c r="H19" s="130"/>
      <c r="I19" s="38"/>
      <c r="J19" s="4">
        <f t="shared" si="0"/>
      </c>
    </row>
    <row r="20" spans="2:10" ht="12.75">
      <c r="B20" s="40"/>
      <c r="C20" s="375"/>
      <c r="D20" s="376"/>
      <c r="E20" s="376"/>
      <c r="F20" s="376"/>
      <c r="G20" s="377"/>
      <c r="H20" s="130"/>
      <c r="I20" s="38"/>
      <c r="J20" s="4">
        <f t="shared" si="0"/>
      </c>
    </row>
    <row r="21" spans="2:10" ht="12.75">
      <c r="B21" s="40"/>
      <c r="C21" s="375"/>
      <c r="D21" s="376"/>
      <c r="E21" s="376"/>
      <c r="F21" s="376"/>
      <c r="G21" s="377"/>
      <c r="H21" s="130"/>
      <c r="I21" s="38"/>
      <c r="J21" s="4">
        <f t="shared" si="0"/>
      </c>
    </row>
    <row r="22" spans="2:10" ht="12.75">
      <c r="B22" s="40"/>
      <c r="C22" s="375"/>
      <c r="D22" s="376"/>
      <c r="E22" s="376"/>
      <c r="F22" s="376"/>
      <c r="G22" s="377"/>
      <c r="H22" s="130"/>
      <c r="I22" s="38"/>
      <c r="J22" s="4">
        <f t="shared" si="0"/>
      </c>
    </row>
    <row r="23" spans="2:10" ht="12.75">
      <c r="B23" s="40"/>
      <c r="C23" s="375"/>
      <c r="D23" s="376"/>
      <c r="E23" s="376"/>
      <c r="F23" s="376"/>
      <c r="G23" s="377"/>
      <c r="H23" s="130"/>
      <c r="I23" s="38"/>
      <c r="J23" s="4">
        <f t="shared" si="0"/>
      </c>
    </row>
    <row r="24" spans="2:10" ht="12.75">
      <c r="B24" s="40"/>
      <c r="C24" s="375"/>
      <c r="D24" s="376"/>
      <c r="E24" s="376"/>
      <c r="F24" s="376"/>
      <c r="G24" s="377"/>
      <c r="H24" s="130"/>
      <c r="I24" s="38"/>
      <c r="J24" s="4">
        <f t="shared" si="0"/>
      </c>
    </row>
    <row r="25" spans="2:10" ht="12.75">
      <c r="B25" s="40"/>
      <c r="C25" s="375"/>
      <c r="D25" s="376"/>
      <c r="E25" s="376"/>
      <c r="F25" s="376"/>
      <c r="G25" s="377"/>
      <c r="H25" s="130"/>
      <c r="I25" s="38"/>
      <c r="J25" s="4">
        <f t="shared" si="0"/>
      </c>
    </row>
    <row r="26" spans="2:10" ht="12.75">
      <c r="B26" s="40"/>
      <c r="C26" s="375"/>
      <c r="D26" s="376"/>
      <c r="E26" s="376"/>
      <c r="F26" s="376"/>
      <c r="G26" s="377"/>
      <c r="H26" s="130"/>
      <c r="I26" s="38"/>
      <c r="J26" s="4">
        <f t="shared" si="0"/>
      </c>
    </row>
    <row r="27" spans="2:10" ht="12.75">
      <c r="B27" s="40"/>
      <c r="C27" s="375"/>
      <c r="D27" s="376"/>
      <c r="E27" s="376"/>
      <c r="F27" s="376"/>
      <c r="G27" s="377"/>
      <c r="H27" s="130"/>
      <c r="I27" s="38"/>
      <c r="J27" s="4">
        <f t="shared" si="0"/>
      </c>
    </row>
    <row r="28" spans="2:10" ht="12.75">
      <c r="B28" s="40"/>
      <c r="C28" s="375"/>
      <c r="D28" s="376"/>
      <c r="E28" s="376"/>
      <c r="F28" s="376"/>
      <c r="G28" s="377"/>
      <c r="H28" s="130"/>
      <c r="I28" s="38"/>
      <c r="J28" s="4">
        <f t="shared" si="0"/>
      </c>
    </row>
    <row r="29" spans="2:10" ht="12.75">
      <c r="B29" s="40"/>
      <c r="C29" s="375"/>
      <c r="D29" s="376"/>
      <c r="E29" s="376"/>
      <c r="F29" s="376"/>
      <c r="G29" s="377"/>
      <c r="H29" s="130"/>
      <c r="I29" s="38"/>
      <c r="J29" s="4">
        <f t="shared" si="0"/>
      </c>
    </row>
    <row r="30" spans="2:10" ht="12.75">
      <c r="B30" s="40"/>
      <c r="C30" s="375"/>
      <c r="D30" s="376"/>
      <c r="E30" s="376"/>
      <c r="F30" s="376"/>
      <c r="G30" s="377"/>
      <c r="H30" s="130"/>
      <c r="I30" s="38"/>
      <c r="J30" s="4">
        <f t="shared" si="0"/>
      </c>
    </row>
    <row r="31" spans="2:10" ht="12.75">
      <c r="B31" s="40"/>
      <c r="C31" s="375"/>
      <c r="D31" s="376"/>
      <c r="E31" s="376"/>
      <c r="F31" s="376"/>
      <c r="G31" s="377"/>
      <c r="H31" s="130"/>
      <c r="I31" s="38"/>
      <c r="J31" s="4">
        <f t="shared" si="0"/>
      </c>
    </row>
    <row r="32" spans="2:10" ht="12.75">
      <c r="B32" s="40"/>
      <c r="C32" s="375"/>
      <c r="D32" s="376"/>
      <c r="E32" s="376"/>
      <c r="F32" s="376"/>
      <c r="G32" s="377"/>
      <c r="H32" s="130"/>
      <c r="I32" s="38"/>
      <c r="J32" s="4">
        <f t="shared" si="0"/>
      </c>
    </row>
    <row r="33" spans="2:10" ht="12.75">
      <c r="B33" s="40"/>
      <c r="C33" s="375"/>
      <c r="D33" s="376"/>
      <c r="E33" s="376"/>
      <c r="F33" s="376"/>
      <c r="G33" s="377"/>
      <c r="H33" s="130"/>
      <c r="I33" s="38"/>
      <c r="J33" s="4">
        <f t="shared" si="0"/>
      </c>
    </row>
    <row r="34" spans="8:9" ht="12.75">
      <c r="H34" s="25" t="s">
        <v>27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9"/>
  <dimension ref="B2:J34"/>
  <sheetViews>
    <sheetView showGridLines="0" zoomScaleSheetLayoutView="100" workbookViewId="0" topLeftCell="A1">
      <selection activeCell="B8" sqref="B8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4.7109375" style="5" customWidth="1"/>
    <col min="9" max="9" width="16.5742187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C2" s="8">
        <f>Sumár!$E$4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35</v>
      </c>
      <c r="E3" s="2">
        <f>Sumár!I1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52</v>
      </c>
    </row>
    <row r="6" spans="2:9" ht="12.75">
      <c r="B6" s="13"/>
      <c r="I6" s="13" t="s">
        <v>7</v>
      </c>
    </row>
    <row r="7" spans="2:9" ht="25.5">
      <c r="B7" s="26" t="s">
        <v>28</v>
      </c>
      <c r="C7" s="384" t="s">
        <v>78</v>
      </c>
      <c r="D7" s="385"/>
      <c r="E7" s="385"/>
      <c r="F7" s="385"/>
      <c r="G7" s="386"/>
      <c r="H7" s="15" t="s">
        <v>33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8"/>
      <c r="J8" s="4">
        <f aca="true" t="shared" si="0" ref="J8:J33">RIGHT(H8)</f>
      </c>
    </row>
    <row r="9" spans="2:10" ht="12.75">
      <c r="B9" s="40"/>
      <c r="C9" s="375"/>
      <c r="D9" s="376"/>
      <c r="E9" s="376"/>
      <c r="F9" s="376"/>
      <c r="G9" s="377"/>
      <c r="H9" s="130"/>
      <c r="I9" s="38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8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8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8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8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8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8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8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8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8"/>
      <c r="J18" s="4">
        <f t="shared" si="0"/>
      </c>
    </row>
    <row r="19" spans="2:10" ht="12.75">
      <c r="B19" s="40"/>
      <c r="C19" s="375"/>
      <c r="D19" s="376"/>
      <c r="E19" s="376"/>
      <c r="F19" s="376"/>
      <c r="G19" s="377"/>
      <c r="H19" s="130"/>
      <c r="I19" s="38"/>
      <c r="J19" s="4">
        <f t="shared" si="0"/>
      </c>
    </row>
    <row r="20" spans="2:10" ht="12.75">
      <c r="B20" s="40"/>
      <c r="C20" s="375"/>
      <c r="D20" s="376"/>
      <c r="E20" s="376"/>
      <c r="F20" s="376"/>
      <c r="G20" s="377"/>
      <c r="H20" s="130"/>
      <c r="I20" s="38"/>
      <c r="J20" s="4">
        <f t="shared" si="0"/>
      </c>
    </row>
    <row r="21" spans="2:10" ht="12.75">
      <c r="B21" s="40"/>
      <c r="C21" s="375"/>
      <c r="D21" s="376"/>
      <c r="E21" s="376"/>
      <c r="F21" s="376"/>
      <c r="G21" s="377"/>
      <c r="H21" s="130"/>
      <c r="I21" s="38"/>
      <c r="J21" s="4">
        <f t="shared" si="0"/>
      </c>
    </row>
    <row r="22" spans="2:10" ht="12.75">
      <c r="B22" s="40"/>
      <c r="C22" s="375"/>
      <c r="D22" s="376"/>
      <c r="E22" s="376"/>
      <c r="F22" s="376"/>
      <c r="G22" s="377"/>
      <c r="H22" s="130"/>
      <c r="I22" s="38"/>
      <c r="J22" s="4">
        <f t="shared" si="0"/>
      </c>
    </row>
    <row r="23" spans="2:10" ht="12.75">
      <c r="B23" s="40"/>
      <c r="C23" s="375"/>
      <c r="D23" s="376"/>
      <c r="E23" s="376"/>
      <c r="F23" s="376"/>
      <c r="G23" s="377"/>
      <c r="H23" s="130"/>
      <c r="I23" s="38"/>
      <c r="J23" s="4">
        <f t="shared" si="0"/>
      </c>
    </row>
    <row r="24" spans="2:10" ht="12.75">
      <c r="B24" s="40"/>
      <c r="C24" s="375"/>
      <c r="D24" s="376"/>
      <c r="E24" s="376"/>
      <c r="F24" s="376"/>
      <c r="G24" s="377"/>
      <c r="H24" s="130"/>
      <c r="I24" s="38"/>
      <c r="J24" s="4">
        <f t="shared" si="0"/>
      </c>
    </row>
    <row r="25" spans="2:10" ht="12.75">
      <c r="B25" s="40"/>
      <c r="C25" s="375"/>
      <c r="D25" s="376"/>
      <c r="E25" s="376"/>
      <c r="F25" s="376"/>
      <c r="G25" s="377"/>
      <c r="H25" s="130"/>
      <c r="I25" s="38"/>
      <c r="J25" s="4">
        <f t="shared" si="0"/>
      </c>
    </row>
    <row r="26" spans="2:10" ht="12.75">
      <c r="B26" s="40"/>
      <c r="C26" s="375"/>
      <c r="D26" s="376"/>
      <c r="E26" s="376"/>
      <c r="F26" s="376"/>
      <c r="G26" s="377"/>
      <c r="H26" s="130"/>
      <c r="I26" s="38"/>
      <c r="J26" s="4">
        <f t="shared" si="0"/>
      </c>
    </row>
    <row r="27" spans="2:10" ht="12.75">
      <c r="B27" s="40"/>
      <c r="C27" s="375"/>
      <c r="D27" s="376"/>
      <c r="E27" s="376"/>
      <c r="F27" s="376"/>
      <c r="G27" s="377"/>
      <c r="H27" s="130"/>
      <c r="I27" s="38"/>
      <c r="J27" s="4">
        <f t="shared" si="0"/>
      </c>
    </row>
    <row r="28" spans="2:10" ht="12.75">
      <c r="B28" s="40"/>
      <c r="C28" s="375"/>
      <c r="D28" s="376"/>
      <c r="E28" s="376"/>
      <c r="F28" s="376"/>
      <c r="G28" s="377"/>
      <c r="H28" s="130"/>
      <c r="I28" s="38"/>
      <c r="J28" s="4">
        <f t="shared" si="0"/>
      </c>
    </row>
    <row r="29" spans="2:10" ht="12.75">
      <c r="B29" s="40"/>
      <c r="C29" s="375"/>
      <c r="D29" s="376"/>
      <c r="E29" s="376"/>
      <c r="F29" s="376"/>
      <c r="G29" s="377"/>
      <c r="H29" s="130"/>
      <c r="I29" s="38"/>
      <c r="J29" s="4">
        <f t="shared" si="0"/>
      </c>
    </row>
    <row r="30" spans="2:10" ht="12.75">
      <c r="B30" s="40"/>
      <c r="C30" s="375"/>
      <c r="D30" s="376"/>
      <c r="E30" s="376"/>
      <c r="F30" s="376"/>
      <c r="G30" s="377"/>
      <c r="H30" s="130"/>
      <c r="I30" s="38"/>
      <c r="J30" s="4">
        <f t="shared" si="0"/>
      </c>
    </row>
    <row r="31" spans="2:10" ht="12.75">
      <c r="B31" s="40"/>
      <c r="C31" s="375"/>
      <c r="D31" s="376"/>
      <c r="E31" s="376"/>
      <c r="F31" s="376"/>
      <c r="G31" s="377"/>
      <c r="H31" s="130"/>
      <c r="I31" s="38"/>
      <c r="J31" s="4">
        <f t="shared" si="0"/>
      </c>
    </row>
    <row r="32" spans="2:10" ht="12.75">
      <c r="B32" s="40"/>
      <c r="C32" s="375"/>
      <c r="D32" s="376"/>
      <c r="E32" s="376"/>
      <c r="F32" s="376"/>
      <c r="G32" s="377"/>
      <c r="H32" s="130"/>
      <c r="I32" s="38"/>
      <c r="J32" s="4">
        <f t="shared" si="0"/>
      </c>
    </row>
    <row r="33" spans="2:10" ht="12.75">
      <c r="B33" s="40"/>
      <c r="C33" s="375"/>
      <c r="D33" s="376"/>
      <c r="E33" s="376"/>
      <c r="F33" s="376"/>
      <c r="G33" s="377"/>
      <c r="H33" s="130"/>
      <c r="I33" s="38"/>
      <c r="J33" s="4">
        <f t="shared" si="0"/>
      </c>
    </row>
    <row r="34" spans="8:9" ht="12.75">
      <c r="H34" s="25" t="s">
        <v>27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0"/>
  <dimension ref="B2:J34"/>
  <sheetViews>
    <sheetView showGridLines="0" zoomScaleSheetLayoutView="100" workbookViewId="0" topLeftCell="A1">
      <selection activeCell="B15" sqref="B15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5.7109375" style="4" customWidth="1"/>
    <col min="8" max="8" width="14.7109375" style="5" customWidth="1"/>
    <col min="9" max="9" width="16.00390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C2" s="8">
        <f>Sumár!$E$4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35</v>
      </c>
      <c r="E3" s="2">
        <f>Sumár!I1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52</v>
      </c>
    </row>
    <row r="6" spans="2:9" ht="12.75">
      <c r="B6" s="13"/>
      <c r="I6" s="13" t="s">
        <v>7</v>
      </c>
    </row>
    <row r="7" spans="2:9" ht="25.5">
      <c r="B7" s="26" t="s">
        <v>28</v>
      </c>
      <c r="C7" s="384" t="s">
        <v>78</v>
      </c>
      <c r="D7" s="385"/>
      <c r="E7" s="385"/>
      <c r="F7" s="385"/>
      <c r="G7" s="386"/>
      <c r="H7" s="15" t="s">
        <v>33</v>
      </c>
      <c r="I7" s="16" t="s">
        <v>30</v>
      </c>
    </row>
    <row r="8" spans="2:9" ht="12.75">
      <c r="B8" s="40"/>
      <c r="C8" s="375"/>
      <c r="D8" s="376"/>
      <c r="E8" s="376"/>
      <c r="F8" s="376"/>
      <c r="G8" s="377"/>
      <c r="H8" s="130"/>
      <c r="I8" s="38"/>
    </row>
    <row r="9" spans="2:9" ht="12.75">
      <c r="B9" s="40"/>
      <c r="C9" s="375"/>
      <c r="D9" s="376"/>
      <c r="E9" s="376"/>
      <c r="F9" s="376"/>
      <c r="G9" s="377"/>
      <c r="H9" s="130"/>
      <c r="I9" s="38"/>
    </row>
    <row r="10" spans="2:9" ht="12.75">
      <c r="B10" s="40"/>
      <c r="C10" s="375"/>
      <c r="D10" s="376"/>
      <c r="E10" s="376"/>
      <c r="F10" s="376"/>
      <c r="G10" s="377"/>
      <c r="H10" s="130"/>
      <c r="I10" s="38"/>
    </row>
    <row r="11" spans="2:10" ht="12.75">
      <c r="B11" s="40"/>
      <c r="C11" s="375"/>
      <c r="D11" s="376"/>
      <c r="E11" s="376"/>
      <c r="F11" s="376"/>
      <c r="G11" s="377"/>
      <c r="H11" s="130"/>
      <c r="I11" s="38"/>
      <c r="J11" s="4">
        <f aca="true" t="shared" si="0" ref="J11:J33">RIGHT(H11)</f>
      </c>
    </row>
    <row r="12" spans="2:10" ht="12.75">
      <c r="B12" s="40"/>
      <c r="C12" s="375"/>
      <c r="D12" s="376"/>
      <c r="E12" s="376"/>
      <c r="F12" s="376"/>
      <c r="G12" s="377"/>
      <c r="H12" s="130"/>
      <c r="I12" s="38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8"/>
      <c r="J13" s="4">
        <f t="shared" si="0"/>
      </c>
    </row>
    <row r="14" spans="2:10" ht="12.75">
      <c r="B14" s="40" t="s">
        <v>203</v>
      </c>
      <c r="C14" s="375"/>
      <c r="D14" s="376"/>
      <c r="E14" s="376"/>
      <c r="F14" s="376"/>
      <c r="G14" s="377"/>
      <c r="H14" s="130"/>
      <c r="I14" s="38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8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8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8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8"/>
      <c r="J18" s="4">
        <f t="shared" si="0"/>
      </c>
    </row>
    <row r="19" spans="2:10" ht="12.75">
      <c r="B19" s="40"/>
      <c r="C19" s="375"/>
      <c r="D19" s="376"/>
      <c r="E19" s="376"/>
      <c r="F19" s="376"/>
      <c r="G19" s="377"/>
      <c r="H19" s="130"/>
      <c r="I19" s="38"/>
      <c r="J19" s="4">
        <f t="shared" si="0"/>
      </c>
    </row>
    <row r="20" spans="2:10" ht="12.75">
      <c r="B20" s="40"/>
      <c r="C20" s="375"/>
      <c r="D20" s="376"/>
      <c r="E20" s="376"/>
      <c r="F20" s="376"/>
      <c r="G20" s="377"/>
      <c r="H20" s="130"/>
      <c r="I20" s="38"/>
      <c r="J20" s="4">
        <f t="shared" si="0"/>
      </c>
    </row>
    <row r="21" spans="2:10" ht="12.75">
      <c r="B21" s="40"/>
      <c r="C21" s="375"/>
      <c r="D21" s="376"/>
      <c r="E21" s="376"/>
      <c r="F21" s="376"/>
      <c r="G21" s="377"/>
      <c r="H21" s="130"/>
      <c r="I21" s="38"/>
      <c r="J21" s="4">
        <f t="shared" si="0"/>
      </c>
    </row>
    <row r="22" spans="2:10" ht="12.75">
      <c r="B22" s="40"/>
      <c r="C22" s="375"/>
      <c r="D22" s="376"/>
      <c r="E22" s="376"/>
      <c r="F22" s="376"/>
      <c r="G22" s="377"/>
      <c r="H22" s="130"/>
      <c r="I22" s="38"/>
      <c r="J22" s="4">
        <f t="shared" si="0"/>
      </c>
    </row>
    <row r="23" spans="2:10" ht="12.75">
      <c r="B23" s="40"/>
      <c r="C23" s="375"/>
      <c r="D23" s="376"/>
      <c r="E23" s="376"/>
      <c r="F23" s="376"/>
      <c r="G23" s="377"/>
      <c r="H23" s="130"/>
      <c r="I23" s="38"/>
      <c r="J23" s="4">
        <f t="shared" si="0"/>
      </c>
    </row>
    <row r="24" spans="2:10" ht="12.75">
      <c r="B24" s="40"/>
      <c r="C24" s="375"/>
      <c r="D24" s="376"/>
      <c r="E24" s="376"/>
      <c r="F24" s="376"/>
      <c r="G24" s="377"/>
      <c r="H24" s="130"/>
      <c r="I24" s="38"/>
      <c r="J24" s="4">
        <f t="shared" si="0"/>
      </c>
    </row>
    <row r="25" spans="2:10" ht="12.75">
      <c r="B25" s="40"/>
      <c r="C25" s="375"/>
      <c r="D25" s="376"/>
      <c r="E25" s="376"/>
      <c r="F25" s="376"/>
      <c r="G25" s="377"/>
      <c r="H25" s="130"/>
      <c r="I25" s="38"/>
      <c r="J25" s="4">
        <f t="shared" si="0"/>
      </c>
    </row>
    <row r="26" spans="2:10" ht="12.75">
      <c r="B26" s="40"/>
      <c r="C26" s="375"/>
      <c r="D26" s="376"/>
      <c r="E26" s="376"/>
      <c r="F26" s="376"/>
      <c r="G26" s="377"/>
      <c r="H26" s="130"/>
      <c r="I26" s="38"/>
      <c r="J26" s="4">
        <f t="shared" si="0"/>
      </c>
    </row>
    <row r="27" spans="2:10" ht="12.75">
      <c r="B27" s="40"/>
      <c r="C27" s="375"/>
      <c r="D27" s="376"/>
      <c r="E27" s="376"/>
      <c r="F27" s="376"/>
      <c r="G27" s="377"/>
      <c r="H27" s="130"/>
      <c r="I27" s="38"/>
      <c r="J27" s="4">
        <f t="shared" si="0"/>
      </c>
    </row>
    <row r="28" spans="2:10" ht="12.75">
      <c r="B28" s="40"/>
      <c r="C28" s="375"/>
      <c r="D28" s="376"/>
      <c r="E28" s="376"/>
      <c r="F28" s="376"/>
      <c r="G28" s="377"/>
      <c r="H28" s="130"/>
      <c r="I28" s="38"/>
      <c r="J28" s="4">
        <f t="shared" si="0"/>
      </c>
    </row>
    <row r="29" spans="2:10" ht="12.75">
      <c r="B29" s="40"/>
      <c r="C29" s="375"/>
      <c r="D29" s="376"/>
      <c r="E29" s="376"/>
      <c r="F29" s="376"/>
      <c r="G29" s="377"/>
      <c r="H29" s="130"/>
      <c r="I29" s="38"/>
      <c r="J29" s="4">
        <f t="shared" si="0"/>
      </c>
    </row>
    <row r="30" spans="2:10" ht="12.75">
      <c r="B30" s="40"/>
      <c r="C30" s="375"/>
      <c r="D30" s="376"/>
      <c r="E30" s="376"/>
      <c r="F30" s="376"/>
      <c r="G30" s="377"/>
      <c r="H30" s="130"/>
      <c r="I30" s="38"/>
      <c r="J30" s="4">
        <f t="shared" si="0"/>
      </c>
    </row>
    <row r="31" spans="2:10" ht="12.75">
      <c r="B31" s="40"/>
      <c r="C31" s="375"/>
      <c r="D31" s="376"/>
      <c r="E31" s="376"/>
      <c r="F31" s="376"/>
      <c r="G31" s="377"/>
      <c r="H31" s="130"/>
      <c r="I31" s="38"/>
      <c r="J31" s="4">
        <f t="shared" si="0"/>
      </c>
    </row>
    <row r="32" spans="2:10" ht="12.75">
      <c r="B32" s="40"/>
      <c r="C32" s="375"/>
      <c r="D32" s="376"/>
      <c r="E32" s="376"/>
      <c r="F32" s="376"/>
      <c r="G32" s="377"/>
      <c r="H32" s="130"/>
      <c r="I32" s="38"/>
      <c r="J32" s="4">
        <f t="shared" si="0"/>
      </c>
    </row>
    <row r="33" spans="2:10" ht="12.75">
      <c r="B33" s="40"/>
      <c r="C33" s="375"/>
      <c r="D33" s="376"/>
      <c r="E33" s="376"/>
      <c r="F33" s="376"/>
      <c r="G33" s="377"/>
      <c r="H33" s="130"/>
      <c r="I33" s="38"/>
      <c r="J33" s="4">
        <f t="shared" si="0"/>
      </c>
    </row>
    <row r="34" spans="8:9" ht="12.75">
      <c r="H34" s="25" t="s">
        <v>27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11"/>
  <dimension ref="B2:J34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26.28125" style="4" customWidth="1"/>
    <col min="8" max="8" width="14.7109375" style="5" customWidth="1"/>
    <col min="9" max="9" width="15.8515625" style="6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C2" s="8">
        <f>Sumár!$E$4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35</v>
      </c>
      <c r="E3" s="2">
        <f>Sumár!I1</f>
        <v>0</v>
      </c>
      <c r="F3" s="2"/>
      <c r="G3" s="1"/>
    </row>
    <row r="4" spans="2:7" ht="6" customHeight="1">
      <c r="B4" s="7"/>
      <c r="C4" s="1"/>
      <c r="D4" s="1"/>
      <c r="E4" s="1"/>
      <c r="F4" s="1"/>
      <c r="G4" s="1"/>
    </row>
    <row r="5" ht="18">
      <c r="B5" s="12" t="s">
        <v>52</v>
      </c>
    </row>
    <row r="6" spans="2:9" ht="12.75">
      <c r="B6" s="13"/>
      <c r="I6" s="13" t="s">
        <v>7</v>
      </c>
    </row>
    <row r="7" spans="2:9" ht="25.5">
      <c r="B7" s="26" t="s">
        <v>28</v>
      </c>
      <c r="C7" s="384" t="s">
        <v>78</v>
      </c>
      <c r="D7" s="385"/>
      <c r="E7" s="385"/>
      <c r="F7" s="385"/>
      <c r="G7" s="386"/>
      <c r="H7" s="15" t="s">
        <v>33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8"/>
      <c r="J8" s="4">
        <f aca="true" t="shared" si="0" ref="J8:J33">RIGHT(H8)</f>
      </c>
    </row>
    <row r="9" spans="2:10" ht="12.75">
      <c r="B9" s="40"/>
      <c r="C9" s="375"/>
      <c r="D9" s="376"/>
      <c r="E9" s="376"/>
      <c r="F9" s="376"/>
      <c r="G9" s="377"/>
      <c r="H9" s="130"/>
      <c r="I9" s="38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8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8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8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8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8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8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8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8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8"/>
      <c r="J18" s="4">
        <f t="shared" si="0"/>
      </c>
    </row>
    <row r="19" spans="2:10" ht="12.75">
      <c r="B19" s="40"/>
      <c r="C19" s="375"/>
      <c r="D19" s="376"/>
      <c r="E19" s="376"/>
      <c r="F19" s="376"/>
      <c r="G19" s="377"/>
      <c r="H19" s="130"/>
      <c r="I19" s="38"/>
      <c r="J19" s="4">
        <f t="shared" si="0"/>
      </c>
    </row>
    <row r="20" spans="2:10" ht="12.75">
      <c r="B20" s="40"/>
      <c r="C20" s="375"/>
      <c r="D20" s="376"/>
      <c r="E20" s="376"/>
      <c r="F20" s="376"/>
      <c r="G20" s="377"/>
      <c r="H20" s="130"/>
      <c r="I20" s="38"/>
      <c r="J20" s="4">
        <f t="shared" si="0"/>
      </c>
    </row>
    <row r="21" spans="2:10" ht="12.75">
      <c r="B21" s="40"/>
      <c r="C21" s="375"/>
      <c r="D21" s="376"/>
      <c r="E21" s="376"/>
      <c r="F21" s="376"/>
      <c r="G21" s="377"/>
      <c r="H21" s="130"/>
      <c r="I21" s="38"/>
      <c r="J21" s="4">
        <f t="shared" si="0"/>
      </c>
    </row>
    <row r="22" spans="2:10" ht="12.75">
      <c r="B22" s="40"/>
      <c r="C22" s="375"/>
      <c r="D22" s="376"/>
      <c r="E22" s="376"/>
      <c r="F22" s="376"/>
      <c r="G22" s="377"/>
      <c r="H22" s="130"/>
      <c r="I22" s="38"/>
      <c r="J22" s="4">
        <f t="shared" si="0"/>
      </c>
    </row>
    <row r="23" spans="2:10" ht="12.75">
      <c r="B23" s="40"/>
      <c r="C23" s="375"/>
      <c r="D23" s="376"/>
      <c r="E23" s="376"/>
      <c r="F23" s="376"/>
      <c r="G23" s="377"/>
      <c r="H23" s="130"/>
      <c r="I23" s="38"/>
      <c r="J23" s="4">
        <f t="shared" si="0"/>
      </c>
    </row>
    <row r="24" spans="2:10" ht="12.75">
      <c r="B24" s="40"/>
      <c r="C24" s="375"/>
      <c r="D24" s="376"/>
      <c r="E24" s="376"/>
      <c r="F24" s="376"/>
      <c r="G24" s="377"/>
      <c r="H24" s="130"/>
      <c r="I24" s="38"/>
      <c r="J24" s="4">
        <f t="shared" si="0"/>
      </c>
    </row>
    <row r="25" spans="2:10" ht="12.75">
      <c r="B25" s="40"/>
      <c r="C25" s="375"/>
      <c r="D25" s="376"/>
      <c r="E25" s="376"/>
      <c r="F25" s="376"/>
      <c r="G25" s="377"/>
      <c r="H25" s="130"/>
      <c r="I25" s="38"/>
      <c r="J25" s="4">
        <f t="shared" si="0"/>
      </c>
    </row>
    <row r="26" spans="2:10" ht="12.75">
      <c r="B26" s="40"/>
      <c r="C26" s="375"/>
      <c r="D26" s="376"/>
      <c r="E26" s="376"/>
      <c r="F26" s="376"/>
      <c r="G26" s="377"/>
      <c r="H26" s="130"/>
      <c r="I26" s="38"/>
      <c r="J26" s="4">
        <f t="shared" si="0"/>
      </c>
    </row>
    <row r="27" spans="2:10" ht="12.75">
      <c r="B27" s="40"/>
      <c r="C27" s="375"/>
      <c r="D27" s="376"/>
      <c r="E27" s="376"/>
      <c r="F27" s="376"/>
      <c r="G27" s="377"/>
      <c r="H27" s="130"/>
      <c r="I27" s="38"/>
      <c r="J27" s="4">
        <f t="shared" si="0"/>
      </c>
    </row>
    <row r="28" spans="2:10" ht="12.75">
      <c r="B28" s="40"/>
      <c r="C28" s="375"/>
      <c r="D28" s="376"/>
      <c r="E28" s="376"/>
      <c r="F28" s="376"/>
      <c r="G28" s="377"/>
      <c r="H28" s="130"/>
      <c r="I28" s="38"/>
      <c r="J28" s="4">
        <f t="shared" si="0"/>
      </c>
    </row>
    <row r="29" spans="2:10" ht="12.75">
      <c r="B29" s="40"/>
      <c r="C29" s="375"/>
      <c r="D29" s="376"/>
      <c r="E29" s="376"/>
      <c r="F29" s="376"/>
      <c r="G29" s="377"/>
      <c r="H29" s="130"/>
      <c r="I29" s="38"/>
      <c r="J29" s="4">
        <f t="shared" si="0"/>
      </c>
    </row>
    <row r="30" spans="2:10" ht="12.75">
      <c r="B30" s="40"/>
      <c r="C30" s="375"/>
      <c r="D30" s="376"/>
      <c r="E30" s="376"/>
      <c r="F30" s="376"/>
      <c r="G30" s="377"/>
      <c r="H30" s="130"/>
      <c r="I30" s="38"/>
      <c r="J30" s="4">
        <f t="shared" si="0"/>
      </c>
    </row>
    <row r="31" spans="2:10" ht="12.75">
      <c r="B31" s="40"/>
      <c r="C31" s="375"/>
      <c r="D31" s="376"/>
      <c r="E31" s="376"/>
      <c r="F31" s="376"/>
      <c r="G31" s="377"/>
      <c r="H31" s="130"/>
      <c r="I31" s="38"/>
      <c r="J31" s="4">
        <f t="shared" si="0"/>
      </c>
    </row>
    <row r="32" spans="2:10" ht="12.75">
      <c r="B32" s="40"/>
      <c r="C32" s="375"/>
      <c r="D32" s="376"/>
      <c r="E32" s="376"/>
      <c r="F32" s="376"/>
      <c r="G32" s="377"/>
      <c r="H32" s="130"/>
      <c r="I32" s="38"/>
      <c r="J32" s="4">
        <f t="shared" si="0"/>
      </c>
    </row>
    <row r="33" spans="2:10" ht="12.75">
      <c r="B33" s="40"/>
      <c r="C33" s="375"/>
      <c r="D33" s="376"/>
      <c r="E33" s="376"/>
      <c r="F33" s="376"/>
      <c r="G33" s="377"/>
      <c r="H33" s="130"/>
      <c r="I33" s="38"/>
      <c r="J33" s="4">
        <f t="shared" si="0"/>
      </c>
    </row>
    <row r="34" spans="8:9" ht="12.75">
      <c r="H34" s="25" t="s">
        <v>27</v>
      </c>
      <c r="I34" s="17">
        <f>SUM(I8:I33)</f>
        <v>0</v>
      </c>
    </row>
  </sheetData>
  <sheetProtection password="CB9D" sheet="1" objects="1" scenarios="1" selectLockedCells="1"/>
  <mergeCells count="27">
    <mergeCell ref="C31:G31"/>
    <mergeCell ref="C32:G32"/>
    <mergeCell ref="C33:G33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8:G8"/>
    <mergeCell ref="C9:G9"/>
    <mergeCell ref="C10:G10"/>
    <mergeCell ref="C7:G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18"/>
  <dimension ref="B2:L40"/>
  <sheetViews>
    <sheetView showGridLines="0" zoomScaleSheetLayoutView="100" workbookViewId="0" topLeftCell="A1">
      <selection activeCell="K8" sqref="K8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ht="9.75" customHeight="1"/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0.75" customHeight="1">
      <c r="B4" s="7"/>
      <c r="C4" s="7"/>
      <c r="D4" s="1"/>
      <c r="E4" s="1"/>
      <c r="F4" s="1"/>
      <c r="G4" s="1"/>
      <c r="H4" s="1"/>
      <c r="I4" s="1"/>
    </row>
    <row r="5" spans="2:11" ht="19.5" customHeight="1">
      <c r="B5" s="27" t="s">
        <v>68</v>
      </c>
      <c r="C5" s="12"/>
      <c r="K5" s="13" t="s">
        <v>7</v>
      </c>
    </row>
    <row r="6" spans="2:11" ht="0.75" customHeight="1">
      <c r="B6" s="13"/>
      <c r="C6" s="13"/>
      <c r="K6" s="13" t="s">
        <v>7</v>
      </c>
    </row>
    <row r="7" spans="2:11" ht="24.75" customHeight="1">
      <c r="B7" s="393" t="s">
        <v>28</v>
      </c>
      <c r="C7" s="393"/>
      <c r="D7" s="394" t="s">
        <v>159</v>
      </c>
      <c r="E7" s="395"/>
      <c r="F7" s="395"/>
      <c r="G7" s="395"/>
      <c r="H7" s="395"/>
      <c r="I7" s="396"/>
      <c r="J7" s="202" t="s">
        <v>160</v>
      </c>
      <c r="K7" s="203" t="s">
        <v>30</v>
      </c>
    </row>
    <row r="8" spans="2:11" ht="15" customHeight="1">
      <c r="B8" s="392"/>
      <c r="C8" s="392"/>
      <c r="D8" s="389"/>
      <c r="E8" s="390"/>
      <c r="F8" s="390"/>
      <c r="G8" s="390"/>
      <c r="H8" s="390"/>
      <c r="I8" s="391"/>
      <c r="J8" s="263"/>
      <c r="K8" s="38"/>
    </row>
    <row r="9" spans="2:11" ht="15" customHeight="1">
      <c r="B9" s="392"/>
      <c r="C9" s="392"/>
      <c r="D9" s="389"/>
      <c r="E9" s="390"/>
      <c r="F9" s="390"/>
      <c r="G9" s="390"/>
      <c r="H9" s="390"/>
      <c r="I9" s="391"/>
      <c r="J9" s="263"/>
      <c r="K9" s="38"/>
    </row>
    <row r="10" spans="2:11" ht="15" customHeight="1">
      <c r="B10" s="392"/>
      <c r="C10" s="392"/>
      <c r="D10" s="389"/>
      <c r="E10" s="390"/>
      <c r="F10" s="390"/>
      <c r="G10" s="390"/>
      <c r="H10" s="390"/>
      <c r="I10" s="391"/>
      <c r="J10" s="51"/>
      <c r="K10" s="38"/>
    </row>
    <row r="11" spans="2:11" ht="15" customHeight="1">
      <c r="B11" s="392"/>
      <c r="C11" s="392"/>
      <c r="D11" s="389"/>
      <c r="E11" s="390"/>
      <c r="F11" s="390"/>
      <c r="G11" s="390"/>
      <c r="H11" s="390"/>
      <c r="I11" s="391"/>
      <c r="J11" s="263"/>
      <c r="K11" s="38"/>
    </row>
    <row r="12" spans="2:11" ht="15" customHeight="1">
      <c r="B12" s="392"/>
      <c r="C12" s="392"/>
      <c r="D12" s="389"/>
      <c r="E12" s="390"/>
      <c r="F12" s="390"/>
      <c r="G12" s="390"/>
      <c r="H12" s="390"/>
      <c r="I12" s="391"/>
      <c r="J12" s="263"/>
      <c r="K12" s="38"/>
    </row>
    <row r="13" spans="2:11" ht="15" customHeight="1">
      <c r="B13" s="392"/>
      <c r="C13" s="392"/>
      <c r="D13" s="389"/>
      <c r="E13" s="390"/>
      <c r="F13" s="390"/>
      <c r="G13" s="390"/>
      <c r="H13" s="390"/>
      <c r="I13" s="391"/>
      <c r="J13" s="263"/>
      <c r="K13" s="38"/>
    </row>
    <row r="14" spans="2:11" ht="15" customHeight="1">
      <c r="B14" s="392"/>
      <c r="C14" s="392"/>
      <c r="D14" s="389"/>
      <c r="E14" s="390"/>
      <c r="F14" s="390"/>
      <c r="G14" s="390"/>
      <c r="H14" s="390"/>
      <c r="I14" s="391"/>
      <c r="J14" s="263"/>
      <c r="K14" s="38"/>
    </row>
    <row r="15" spans="2:11" ht="15" customHeight="1">
      <c r="B15" s="392"/>
      <c r="C15" s="392"/>
      <c r="D15" s="389"/>
      <c r="E15" s="390"/>
      <c r="F15" s="390"/>
      <c r="G15" s="390"/>
      <c r="H15" s="390"/>
      <c r="I15" s="391"/>
      <c r="J15" s="263"/>
      <c r="K15" s="38"/>
    </row>
    <row r="16" spans="2:11" ht="15" customHeight="1">
      <c r="B16" s="392"/>
      <c r="C16" s="392"/>
      <c r="D16" s="389"/>
      <c r="E16" s="390"/>
      <c r="F16" s="390"/>
      <c r="G16" s="390"/>
      <c r="H16" s="390"/>
      <c r="I16" s="391"/>
      <c r="J16" s="263"/>
      <c r="K16" s="38"/>
    </row>
    <row r="17" spans="2:11" ht="15" customHeight="1">
      <c r="B17" s="392"/>
      <c r="C17" s="392"/>
      <c r="D17" s="389"/>
      <c r="E17" s="390"/>
      <c r="F17" s="390"/>
      <c r="G17" s="390"/>
      <c r="H17" s="390"/>
      <c r="I17" s="391"/>
      <c r="J17" s="263"/>
      <c r="K17" s="38"/>
    </row>
    <row r="18" spans="2:11" ht="15" customHeight="1">
      <c r="B18" s="392"/>
      <c r="C18" s="392"/>
      <c r="D18" s="389"/>
      <c r="E18" s="390"/>
      <c r="F18" s="390"/>
      <c r="G18" s="390"/>
      <c r="H18" s="390"/>
      <c r="I18" s="391"/>
      <c r="J18" s="263"/>
      <c r="K18" s="38"/>
    </row>
    <row r="19" spans="2:11" ht="15" customHeight="1">
      <c r="B19" s="387"/>
      <c r="C19" s="388"/>
      <c r="D19" s="389"/>
      <c r="E19" s="390"/>
      <c r="F19" s="390"/>
      <c r="G19" s="390"/>
      <c r="H19" s="390"/>
      <c r="I19" s="391"/>
      <c r="J19" s="263"/>
      <c r="K19" s="38"/>
    </row>
    <row r="20" spans="2:11" ht="15" customHeight="1">
      <c r="B20" s="392"/>
      <c r="C20" s="392"/>
      <c r="D20" s="389"/>
      <c r="E20" s="390"/>
      <c r="F20" s="390"/>
      <c r="G20" s="390"/>
      <c r="H20" s="390"/>
      <c r="I20" s="391"/>
      <c r="J20" s="263"/>
      <c r="K20" s="38"/>
    </row>
    <row r="21" spans="2:11" ht="15" customHeight="1">
      <c r="B21" s="392"/>
      <c r="C21" s="392"/>
      <c r="D21" s="389"/>
      <c r="E21" s="390"/>
      <c r="F21" s="390"/>
      <c r="G21" s="390"/>
      <c r="H21" s="390"/>
      <c r="I21" s="391"/>
      <c r="J21" s="263"/>
      <c r="K21" s="38"/>
    </row>
    <row r="22" spans="2:11" ht="15" customHeight="1">
      <c r="B22" s="392"/>
      <c r="C22" s="392"/>
      <c r="D22" s="389"/>
      <c r="E22" s="390"/>
      <c r="F22" s="390"/>
      <c r="G22" s="390"/>
      <c r="H22" s="390"/>
      <c r="I22" s="391"/>
      <c r="J22" s="263"/>
      <c r="K22" s="38"/>
    </row>
    <row r="23" spans="2:11" ht="15" customHeight="1">
      <c r="B23" s="392"/>
      <c r="C23" s="392"/>
      <c r="D23" s="389"/>
      <c r="E23" s="390"/>
      <c r="F23" s="390"/>
      <c r="G23" s="390"/>
      <c r="H23" s="390"/>
      <c r="I23" s="391"/>
      <c r="J23" s="263"/>
      <c r="K23" s="38"/>
    </row>
    <row r="24" spans="2:11" ht="15" customHeight="1">
      <c r="B24" s="392"/>
      <c r="C24" s="392"/>
      <c r="D24" s="389"/>
      <c r="E24" s="390"/>
      <c r="F24" s="390"/>
      <c r="G24" s="390"/>
      <c r="H24" s="390"/>
      <c r="I24" s="391"/>
      <c r="J24" s="263"/>
      <c r="K24" s="38"/>
    </row>
    <row r="25" spans="2:11" ht="15" customHeight="1">
      <c r="B25" s="392"/>
      <c r="C25" s="392"/>
      <c r="D25" s="389"/>
      <c r="E25" s="390"/>
      <c r="F25" s="390"/>
      <c r="G25" s="390"/>
      <c r="H25" s="390"/>
      <c r="I25" s="391"/>
      <c r="J25" s="263"/>
      <c r="K25" s="38"/>
    </row>
    <row r="26" spans="2:11" ht="15" customHeight="1">
      <c r="B26" s="392"/>
      <c r="C26" s="392"/>
      <c r="D26" s="389"/>
      <c r="E26" s="390"/>
      <c r="F26" s="390"/>
      <c r="G26" s="390"/>
      <c r="H26" s="390"/>
      <c r="I26" s="391"/>
      <c r="J26" s="263"/>
      <c r="K26" s="38"/>
    </row>
    <row r="27" spans="2:11" ht="15" customHeight="1">
      <c r="B27" s="392"/>
      <c r="C27" s="392"/>
      <c r="D27" s="389"/>
      <c r="E27" s="390"/>
      <c r="F27" s="390"/>
      <c r="G27" s="390"/>
      <c r="H27" s="390"/>
      <c r="I27" s="391"/>
      <c r="J27" s="263"/>
      <c r="K27" s="38"/>
    </row>
    <row r="28" spans="2:11" ht="15" customHeight="1">
      <c r="B28" s="392"/>
      <c r="C28" s="392"/>
      <c r="D28" s="389"/>
      <c r="E28" s="390"/>
      <c r="F28" s="390"/>
      <c r="G28" s="390"/>
      <c r="H28" s="390"/>
      <c r="I28" s="391"/>
      <c r="J28" s="263"/>
      <c r="K28" s="38"/>
    </row>
    <row r="29" spans="2:11" ht="15" customHeight="1">
      <c r="B29" s="392"/>
      <c r="C29" s="392"/>
      <c r="D29" s="389"/>
      <c r="E29" s="390"/>
      <c r="F29" s="390"/>
      <c r="G29" s="390"/>
      <c r="H29" s="390"/>
      <c r="I29" s="391"/>
      <c r="J29" s="263"/>
      <c r="K29" s="38"/>
    </row>
    <row r="30" spans="2:11" ht="15" customHeight="1">
      <c r="B30" s="392"/>
      <c r="C30" s="392"/>
      <c r="D30" s="389"/>
      <c r="E30" s="390"/>
      <c r="F30" s="390"/>
      <c r="G30" s="390"/>
      <c r="H30" s="390"/>
      <c r="I30" s="391"/>
      <c r="J30" s="263"/>
      <c r="K30" s="38"/>
    </row>
    <row r="31" spans="2:11" ht="15" customHeight="1">
      <c r="B31" s="392"/>
      <c r="C31" s="392"/>
      <c r="D31" s="389"/>
      <c r="E31" s="390"/>
      <c r="F31" s="390"/>
      <c r="G31" s="390"/>
      <c r="H31" s="390"/>
      <c r="I31" s="391"/>
      <c r="J31" s="263"/>
      <c r="K31" s="38"/>
    </row>
    <row r="32" spans="8:11" ht="15" customHeight="1">
      <c r="H32" s="45"/>
      <c r="I32" s="45"/>
      <c r="J32" s="25" t="s">
        <v>27</v>
      </c>
      <c r="K32" s="138">
        <f>SUM(K8:K31)</f>
        <v>0</v>
      </c>
    </row>
    <row r="33" spans="6:12" ht="12.75">
      <c r="F33" s="112"/>
      <c r="G33" s="401"/>
      <c r="H33" s="400"/>
      <c r="I33" s="400"/>
      <c r="J33" s="400"/>
      <c r="K33" s="18"/>
      <c r="L33" s="112"/>
    </row>
    <row r="34" spans="6:12" ht="12.75">
      <c r="F34" s="112"/>
      <c r="G34" s="397"/>
      <c r="H34" s="400"/>
      <c r="I34" s="400"/>
      <c r="J34" s="400"/>
      <c r="K34" s="18"/>
      <c r="L34" s="112"/>
    </row>
    <row r="35" spans="6:12" ht="12.75">
      <c r="F35" s="112"/>
      <c r="G35" s="397"/>
      <c r="H35" s="398"/>
      <c r="I35" s="398"/>
      <c r="J35" s="398"/>
      <c r="K35" s="18"/>
      <c r="L35" s="112"/>
    </row>
    <row r="36" spans="6:12" ht="12.75">
      <c r="F36" s="112"/>
      <c r="G36" s="397"/>
      <c r="H36" s="398"/>
      <c r="I36" s="398"/>
      <c r="J36" s="398"/>
      <c r="K36" s="18"/>
      <c r="L36" s="112"/>
    </row>
    <row r="37" spans="6:12" ht="12.75">
      <c r="F37" s="112"/>
      <c r="G37" s="397"/>
      <c r="H37" s="398"/>
      <c r="I37" s="398"/>
      <c r="J37" s="398"/>
      <c r="K37" s="18"/>
      <c r="L37" s="112"/>
    </row>
    <row r="38" spans="6:12" ht="12.75">
      <c r="F38" s="112"/>
      <c r="G38" s="397"/>
      <c r="H38" s="398"/>
      <c r="I38" s="398"/>
      <c r="J38" s="398"/>
      <c r="K38" s="18"/>
      <c r="L38" s="112"/>
    </row>
    <row r="39" spans="6:12" ht="12.75">
      <c r="F39" s="112"/>
      <c r="G39" s="399"/>
      <c r="H39" s="400"/>
      <c r="I39" s="400"/>
      <c r="J39" s="400"/>
      <c r="K39" s="41"/>
      <c r="L39" s="112"/>
    </row>
    <row r="40" spans="6:12" ht="12.75">
      <c r="F40" s="112"/>
      <c r="G40" s="112"/>
      <c r="H40" s="112"/>
      <c r="I40" s="112"/>
      <c r="J40" s="119"/>
      <c r="K40" s="41"/>
      <c r="L40" s="112"/>
    </row>
  </sheetData>
  <sheetProtection password="CB9D" sheet="1" objects="1" scenarios="1" selectLockedCells="1"/>
  <mergeCells count="57">
    <mergeCell ref="G38:J38"/>
    <mergeCell ref="G39:J39"/>
    <mergeCell ref="G33:J33"/>
    <mergeCell ref="G34:J34"/>
    <mergeCell ref="G35:J35"/>
    <mergeCell ref="G36:J36"/>
    <mergeCell ref="G37:J37"/>
    <mergeCell ref="B7:C7"/>
    <mergeCell ref="B8:C8"/>
    <mergeCell ref="D7:I7"/>
    <mergeCell ref="D8:I8"/>
    <mergeCell ref="B9:C9"/>
    <mergeCell ref="B10:C10"/>
    <mergeCell ref="D9:I9"/>
    <mergeCell ref="D10:I10"/>
    <mergeCell ref="B11:C11"/>
    <mergeCell ref="B12:C12"/>
    <mergeCell ref="D11:I11"/>
    <mergeCell ref="D12:I12"/>
    <mergeCell ref="B13:C13"/>
    <mergeCell ref="B14:C14"/>
    <mergeCell ref="D13:I13"/>
    <mergeCell ref="D14:I14"/>
    <mergeCell ref="B15:C15"/>
    <mergeCell ref="B16:C16"/>
    <mergeCell ref="D15:I15"/>
    <mergeCell ref="D16:I16"/>
    <mergeCell ref="B17:C17"/>
    <mergeCell ref="B18:C18"/>
    <mergeCell ref="D17:I17"/>
    <mergeCell ref="D18:I18"/>
    <mergeCell ref="B26:C26"/>
    <mergeCell ref="B27:C27"/>
    <mergeCell ref="D27:I27"/>
    <mergeCell ref="B24:C24"/>
    <mergeCell ref="B25:C25"/>
    <mergeCell ref="B28:C28"/>
    <mergeCell ref="B31:C31"/>
    <mergeCell ref="B29:C29"/>
    <mergeCell ref="B30:C30"/>
    <mergeCell ref="D20:I20"/>
    <mergeCell ref="D21:I21"/>
    <mergeCell ref="D22:I22"/>
    <mergeCell ref="B23:C23"/>
    <mergeCell ref="B20:C20"/>
    <mergeCell ref="B21:C21"/>
    <mergeCell ref="B22:C22"/>
    <mergeCell ref="B19:C19"/>
    <mergeCell ref="D30:I30"/>
    <mergeCell ref="D31:I31"/>
    <mergeCell ref="D23:I23"/>
    <mergeCell ref="D24:I24"/>
    <mergeCell ref="D25:I25"/>
    <mergeCell ref="D26:I26"/>
    <mergeCell ref="D28:I28"/>
    <mergeCell ref="D29:I29"/>
    <mergeCell ref="D19:I1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14"/>
  <dimension ref="B2:L40"/>
  <sheetViews>
    <sheetView showGridLines="0" zoomScaleSheetLayoutView="100" workbookViewId="0" topLeftCell="A1">
      <selection activeCell="K8" sqref="K8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ht="9.75" customHeight="1"/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0.75" customHeight="1">
      <c r="B4" s="7"/>
      <c r="C4" s="7"/>
      <c r="D4" s="1"/>
      <c r="E4" s="1"/>
      <c r="F4" s="1"/>
      <c r="G4" s="1"/>
      <c r="H4" s="1"/>
      <c r="I4" s="1"/>
    </row>
    <row r="5" spans="2:11" ht="19.5" customHeight="1">
      <c r="B5" s="27" t="s">
        <v>70</v>
      </c>
      <c r="C5" s="12"/>
      <c r="K5" s="13" t="s">
        <v>7</v>
      </c>
    </row>
    <row r="6" spans="2:11" ht="0.75" customHeight="1">
      <c r="B6" s="13"/>
      <c r="C6" s="13"/>
      <c r="K6" s="13" t="s">
        <v>7</v>
      </c>
    </row>
    <row r="7" spans="2:11" ht="24.75" customHeight="1">
      <c r="B7" s="393" t="s">
        <v>28</v>
      </c>
      <c r="C7" s="393"/>
      <c r="D7" s="394" t="s">
        <v>78</v>
      </c>
      <c r="E7" s="395"/>
      <c r="F7" s="395"/>
      <c r="G7" s="395"/>
      <c r="H7" s="395"/>
      <c r="I7" s="396"/>
      <c r="J7" s="202" t="s">
        <v>33</v>
      </c>
      <c r="K7" s="203" t="s">
        <v>30</v>
      </c>
    </row>
    <row r="8" spans="2:11" ht="15" customHeight="1">
      <c r="B8" s="402"/>
      <c r="C8" s="402"/>
      <c r="D8" s="389"/>
      <c r="E8" s="390"/>
      <c r="F8" s="390"/>
      <c r="G8" s="390"/>
      <c r="H8" s="390"/>
      <c r="I8" s="391"/>
      <c r="J8" s="51"/>
      <c r="K8" s="38"/>
    </row>
    <row r="9" spans="2:11" ht="15" customHeight="1">
      <c r="B9" s="402"/>
      <c r="C9" s="402"/>
      <c r="D9" s="389"/>
      <c r="E9" s="390"/>
      <c r="F9" s="390"/>
      <c r="G9" s="390"/>
      <c r="H9" s="390"/>
      <c r="I9" s="391"/>
      <c r="J9" s="51"/>
      <c r="K9" s="38"/>
    </row>
    <row r="10" spans="2:11" ht="15" customHeight="1">
      <c r="B10" s="402"/>
      <c r="C10" s="402"/>
      <c r="D10" s="389"/>
      <c r="E10" s="390"/>
      <c r="F10" s="390"/>
      <c r="G10" s="390"/>
      <c r="H10" s="390"/>
      <c r="I10" s="391"/>
      <c r="J10" s="51"/>
      <c r="K10" s="38"/>
    </row>
    <row r="11" spans="2:11" ht="15" customHeight="1">
      <c r="B11" s="402"/>
      <c r="C11" s="402"/>
      <c r="D11" s="389"/>
      <c r="E11" s="390"/>
      <c r="F11" s="390"/>
      <c r="G11" s="390"/>
      <c r="H11" s="390"/>
      <c r="I11" s="391"/>
      <c r="J11" s="51"/>
      <c r="K11" s="38"/>
    </row>
    <row r="12" spans="2:11" ht="15" customHeight="1">
      <c r="B12" s="402"/>
      <c r="C12" s="402"/>
      <c r="D12" s="389"/>
      <c r="E12" s="390"/>
      <c r="F12" s="390"/>
      <c r="G12" s="390"/>
      <c r="H12" s="390"/>
      <c r="I12" s="391"/>
      <c r="J12" s="51"/>
      <c r="K12" s="38"/>
    </row>
    <row r="13" spans="2:11" ht="15" customHeight="1">
      <c r="B13" s="402"/>
      <c r="C13" s="402"/>
      <c r="D13" s="389"/>
      <c r="E13" s="390"/>
      <c r="F13" s="390"/>
      <c r="G13" s="390"/>
      <c r="H13" s="390"/>
      <c r="I13" s="391"/>
      <c r="J13" s="51"/>
      <c r="K13" s="38"/>
    </row>
    <row r="14" spans="2:11" ht="15" customHeight="1">
      <c r="B14" s="402"/>
      <c r="C14" s="402"/>
      <c r="D14" s="389"/>
      <c r="E14" s="390"/>
      <c r="F14" s="390"/>
      <c r="G14" s="390"/>
      <c r="H14" s="390"/>
      <c r="I14" s="391"/>
      <c r="J14" s="51"/>
      <c r="K14" s="38"/>
    </row>
    <row r="15" spans="2:11" ht="15" customHeight="1">
      <c r="B15" s="402"/>
      <c r="C15" s="402"/>
      <c r="D15" s="389"/>
      <c r="E15" s="390"/>
      <c r="F15" s="390"/>
      <c r="G15" s="390"/>
      <c r="H15" s="390"/>
      <c r="I15" s="391"/>
      <c r="J15" s="51"/>
      <c r="K15" s="38"/>
    </row>
    <row r="16" spans="2:11" ht="15" customHeight="1">
      <c r="B16" s="402"/>
      <c r="C16" s="402"/>
      <c r="D16" s="389"/>
      <c r="E16" s="390"/>
      <c r="F16" s="390"/>
      <c r="G16" s="390"/>
      <c r="H16" s="390"/>
      <c r="I16" s="391"/>
      <c r="J16" s="51"/>
      <c r="K16" s="38"/>
    </row>
    <row r="17" spans="2:11" ht="15" customHeight="1">
      <c r="B17" s="402"/>
      <c r="C17" s="402"/>
      <c r="D17" s="389"/>
      <c r="E17" s="390"/>
      <c r="F17" s="390"/>
      <c r="G17" s="390"/>
      <c r="H17" s="390"/>
      <c r="I17" s="391"/>
      <c r="J17" s="51"/>
      <c r="K17" s="38"/>
    </row>
    <row r="18" spans="2:11" ht="15" customHeight="1">
      <c r="B18" s="402"/>
      <c r="C18" s="402"/>
      <c r="D18" s="389"/>
      <c r="E18" s="390"/>
      <c r="F18" s="390"/>
      <c r="G18" s="390"/>
      <c r="H18" s="390"/>
      <c r="I18" s="391"/>
      <c r="J18" s="51"/>
      <c r="K18" s="38"/>
    </row>
    <row r="19" spans="2:11" ht="15" customHeight="1">
      <c r="B19" s="402"/>
      <c r="C19" s="402"/>
      <c r="D19" s="389"/>
      <c r="E19" s="390"/>
      <c r="F19" s="390"/>
      <c r="G19" s="390"/>
      <c r="H19" s="390"/>
      <c r="I19" s="391"/>
      <c r="J19" s="51"/>
      <c r="K19" s="38"/>
    </row>
    <row r="20" spans="2:11" ht="15" customHeight="1">
      <c r="B20" s="402"/>
      <c r="C20" s="402"/>
      <c r="D20" s="389"/>
      <c r="E20" s="390"/>
      <c r="F20" s="390"/>
      <c r="G20" s="390"/>
      <c r="H20" s="390"/>
      <c r="I20" s="391"/>
      <c r="J20" s="51"/>
      <c r="K20" s="38"/>
    </row>
    <row r="21" spans="2:11" ht="15" customHeight="1">
      <c r="B21" s="402"/>
      <c r="C21" s="402"/>
      <c r="D21" s="389"/>
      <c r="E21" s="390"/>
      <c r="F21" s="390"/>
      <c r="G21" s="390"/>
      <c r="H21" s="390"/>
      <c r="I21" s="391"/>
      <c r="J21" s="51"/>
      <c r="K21" s="38"/>
    </row>
    <row r="22" spans="2:11" ht="15" customHeight="1">
      <c r="B22" s="402"/>
      <c r="C22" s="402"/>
      <c r="D22" s="389"/>
      <c r="E22" s="390"/>
      <c r="F22" s="390"/>
      <c r="G22" s="390"/>
      <c r="H22" s="390"/>
      <c r="I22" s="391"/>
      <c r="J22" s="51"/>
      <c r="K22" s="38"/>
    </row>
    <row r="23" spans="2:11" ht="15" customHeight="1">
      <c r="B23" s="402"/>
      <c r="C23" s="402"/>
      <c r="D23" s="389"/>
      <c r="E23" s="390"/>
      <c r="F23" s="390"/>
      <c r="G23" s="390"/>
      <c r="H23" s="390"/>
      <c r="I23" s="391"/>
      <c r="J23" s="51"/>
      <c r="K23" s="38"/>
    </row>
    <row r="24" spans="2:11" ht="15" customHeight="1">
      <c r="B24" s="402"/>
      <c r="C24" s="402"/>
      <c r="D24" s="389"/>
      <c r="E24" s="390"/>
      <c r="F24" s="390"/>
      <c r="G24" s="390"/>
      <c r="H24" s="390"/>
      <c r="I24" s="391"/>
      <c r="J24" s="51"/>
      <c r="K24" s="38"/>
    </row>
    <row r="25" spans="2:11" ht="15" customHeight="1">
      <c r="B25" s="402"/>
      <c r="C25" s="402"/>
      <c r="D25" s="389"/>
      <c r="E25" s="390"/>
      <c r="F25" s="390"/>
      <c r="G25" s="390"/>
      <c r="H25" s="390"/>
      <c r="I25" s="391"/>
      <c r="J25" s="51"/>
      <c r="K25" s="38"/>
    </row>
    <row r="26" spans="2:11" ht="15" customHeight="1">
      <c r="B26" s="402"/>
      <c r="C26" s="402"/>
      <c r="D26" s="389"/>
      <c r="E26" s="390"/>
      <c r="F26" s="390"/>
      <c r="G26" s="390"/>
      <c r="H26" s="390"/>
      <c r="I26" s="391"/>
      <c r="J26" s="51"/>
      <c r="K26" s="38"/>
    </row>
    <row r="27" spans="2:11" ht="15" customHeight="1">
      <c r="B27" s="402"/>
      <c r="C27" s="402"/>
      <c r="D27" s="389"/>
      <c r="E27" s="390"/>
      <c r="F27" s="390"/>
      <c r="G27" s="390"/>
      <c r="H27" s="390"/>
      <c r="I27" s="391"/>
      <c r="J27" s="51"/>
      <c r="K27" s="38"/>
    </row>
    <row r="28" spans="2:11" ht="15" customHeight="1">
      <c r="B28" s="402"/>
      <c r="C28" s="402"/>
      <c r="D28" s="389"/>
      <c r="E28" s="390"/>
      <c r="F28" s="390"/>
      <c r="G28" s="390"/>
      <c r="H28" s="390"/>
      <c r="I28" s="391"/>
      <c r="J28" s="51"/>
      <c r="K28" s="38"/>
    </row>
    <row r="29" spans="2:11" ht="15" customHeight="1">
      <c r="B29" s="402"/>
      <c r="C29" s="402"/>
      <c r="D29" s="389"/>
      <c r="E29" s="390"/>
      <c r="F29" s="390"/>
      <c r="G29" s="390"/>
      <c r="H29" s="390"/>
      <c r="I29" s="391"/>
      <c r="J29" s="51"/>
      <c r="K29" s="38"/>
    </row>
    <row r="30" spans="2:11" ht="15" customHeight="1">
      <c r="B30" s="402"/>
      <c r="C30" s="402"/>
      <c r="D30" s="389"/>
      <c r="E30" s="390"/>
      <c r="F30" s="390"/>
      <c r="G30" s="390"/>
      <c r="H30" s="390"/>
      <c r="I30" s="391"/>
      <c r="J30" s="51"/>
      <c r="K30" s="38"/>
    </row>
    <row r="31" spans="2:11" ht="15" customHeight="1">
      <c r="B31" s="402"/>
      <c r="C31" s="402"/>
      <c r="D31" s="389"/>
      <c r="E31" s="390"/>
      <c r="F31" s="390"/>
      <c r="G31" s="390"/>
      <c r="H31" s="390"/>
      <c r="I31" s="391"/>
      <c r="J31" s="51"/>
      <c r="K31" s="38"/>
    </row>
    <row r="32" spans="8:11" ht="15" customHeight="1">
      <c r="H32" s="45"/>
      <c r="I32" s="45"/>
      <c r="J32" s="25" t="s">
        <v>27</v>
      </c>
      <c r="K32" s="138">
        <f>SUM(K8:K31)</f>
        <v>0</v>
      </c>
    </row>
    <row r="33" spans="6:12" ht="12.75">
      <c r="F33" s="112"/>
      <c r="G33" s="401"/>
      <c r="H33" s="400"/>
      <c r="I33" s="400"/>
      <c r="J33" s="400"/>
      <c r="K33" s="18"/>
      <c r="L33" s="112"/>
    </row>
    <row r="34" spans="6:12" ht="12.75">
      <c r="F34" s="112"/>
      <c r="G34" s="397"/>
      <c r="H34" s="400"/>
      <c r="I34" s="400"/>
      <c r="J34" s="400"/>
      <c r="K34" s="18"/>
      <c r="L34" s="112"/>
    </row>
    <row r="35" spans="6:12" ht="12.75">
      <c r="F35" s="112"/>
      <c r="G35" s="397"/>
      <c r="H35" s="398"/>
      <c r="I35" s="398"/>
      <c r="J35" s="398"/>
      <c r="K35" s="18"/>
      <c r="L35" s="112"/>
    </row>
    <row r="36" spans="6:12" ht="12.75">
      <c r="F36" s="112"/>
      <c r="G36" s="397"/>
      <c r="H36" s="398"/>
      <c r="I36" s="398"/>
      <c r="J36" s="398"/>
      <c r="K36" s="18"/>
      <c r="L36" s="112"/>
    </row>
    <row r="37" spans="6:12" ht="12.75">
      <c r="F37" s="112"/>
      <c r="G37" s="397"/>
      <c r="H37" s="398"/>
      <c r="I37" s="398"/>
      <c r="J37" s="398"/>
      <c r="K37" s="18"/>
      <c r="L37" s="112"/>
    </row>
    <row r="38" spans="6:12" ht="12.75">
      <c r="F38" s="112"/>
      <c r="G38" s="397"/>
      <c r="H38" s="398"/>
      <c r="I38" s="398"/>
      <c r="J38" s="398"/>
      <c r="K38" s="18"/>
      <c r="L38" s="112"/>
    </row>
    <row r="39" spans="6:12" ht="12.75">
      <c r="F39" s="112"/>
      <c r="G39" s="399"/>
      <c r="H39" s="400"/>
      <c r="I39" s="400"/>
      <c r="J39" s="400"/>
      <c r="K39" s="41"/>
      <c r="L39" s="112"/>
    </row>
    <row r="40" spans="6:12" ht="12.75">
      <c r="F40" s="112"/>
      <c r="G40" s="112"/>
      <c r="H40" s="112"/>
      <c r="I40" s="112"/>
      <c r="J40" s="119"/>
      <c r="K40" s="41"/>
      <c r="L40" s="112"/>
    </row>
  </sheetData>
  <sheetProtection password="CB9D" sheet="1" objects="1" scenarios="1" selectLockedCells="1"/>
  <mergeCells count="57">
    <mergeCell ref="D30:I30"/>
    <mergeCell ref="D31:I31"/>
    <mergeCell ref="D23:I23"/>
    <mergeCell ref="D24:I24"/>
    <mergeCell ref="D25:I25"/>
    <mergeCell ref="D26:I26"/>
    <mergeCell ref="D28:I28"/>
    <mergeCell ref="D29:I29"/>
    <mergeCell ref="D19:I19"/>
    <mergeCell ref="D20:I20"/>
    <mergeCell ref="D21:I21"/>
    <mergeCell ref="D22:I22"/>
    <mergeCell ref="B23:C23"/>
    <mergeCell ref="B19:C19"/>
    <mergeCell ref="B20:C20"/>
    <mergeCell ref="B21:C21"/>
    <mergeCell ref="B22:C22"/>
    <mergeCell ref="B28:C28"/>
    <mergeCell ref="B31:C31"/>
    <mergeCell ref="B29:C29"/>
    <mergeCell ref="B30:C30"/>
    <mergeCell ref="B26:C26"/>
    <mergeCell ref="B27:C27"/>
    <mergeCell ref="D27:I27"/>
    <mergeCell ref="B24:C24"/>
    <mergeCell ref="B25:C25"/>
    <mergeCell ref="B17:C17"/>
    <mergeCell ref="B18:C18"/>
    <mergeCell ref="D17:I17"/>
    <mergeCell ref="D18:I18"/>
    <mergeCell ref="B15:C15"/>
    <mergeCell ref="B16:C16"/>
    <mergeCell ref="D15:I15"/>
    <mergeCell ref="D16:I16"/>
    <mergeCell ref="B13:C13"/>
    <mergeCell ref="B14:C14"/>
    <mergeCell ref="D13:I13"/>
    <mergeCell ref="D14:I14"/>
    <mergeCell ref="B11:C11"/>
    <mergeCell ref="B12:C12"/>
    <mergeCell ref="D11:I11"/>
    <mergeCell ref="D12:I12"/>
    <mergeCell ref="B9:C9"/>
    <mergeCell ref="B10:C10"/>
    <mergeCell ref="D9:I9"/>
    <mergeCell ref="D10:I10"/>
    <mergeCell ref="B7:C7"/>
    <mergeCell ref="B8:C8"/>
    <mergeCell ref="D7:I7"/>
    <mergeCell ref="D8:I8"/>
    <mergeCell ref="G38:J38"/>
    <mergeCell ref="G39:J39"/>
    <mergeCell ref="G33:J33"/>
    <mergeCell ref="G34:J34"/>
    <mergeCell ref="G35:J35"/>
    <mergeCell ref="G36:J36"/>
    <mergeCell ref="G37:J3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árok16"/>
  <dimension ref="B2:L40"/>
  <sheetViews>
    <sheetView showGridLines="0" zoomScaleSheetLayoutView="100" workbookViewId="0" topLeftCell="A1">
      <selection activeCell="K8" sqref="K8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ht="9.75" customHeight="1"/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0.75" customHeight="1">
      <c r="B4" s="7"/>
      <c r="C4" s="7"/>
      <c r="D4" s="1"/>
      <c r="E4" s="1"/>
      <c r="F4" s="1"/>
      <c r="G4" s="1"/>
      <c r="H4" s="1"/>
      <c r="I4" s="1"/>
    </row>
    <row r="5" spans="2:11" ht="19.5" customHeight="1">
      <c r="B5" s="27" t="s">
        <v>70</v>
      </c>
      <c r="C5" s="12"/>
      <c r="K5" s="13" t="s">
        <v>7</v>
      </c>
    </row>
    <row r="6" spans="2:11" ht="0.75" customHeight="1">
      <c r="B6" s="13"/>
      <c r="C6" s="13"/>
      <c r="K6" s="13" t="s">
        <v>7</v>
      </c>
    </row>
    <row r="7" spans="2:11" ht="24.75" customHeight="1">
      <c r="B7" s="382" t="s">
        <v>28</v>
      </c>
      <c r="C7" s="382"/>
      <c r="D7" s="384" t="s">
        <v>78</v>
      </c>
      <c r="E7" s="385"/>
      <c r="F7" s="385"/>
      <c r="G7" s="385"/>
      <c r="H7" s="385"/>
      <c r="I7" s="386"/>
      <c r="J7" s="15" t="s">
        <v>33</v>
      </c>
      <c r="K7" s="16" t="s">
        <v>30</v>
      </c>
    </row>
    <row r="8" spans="2:11" ht="15" customHeight="1">
      <c r="B8" s="402"/>
      <c r="C8" s="402"/>
      <c r="D8" s="389"/>
      <c r="E8" s="390"/>
      <c r="F8" s="390"/>
      <c r="G8" s="390"/>
      <c r="H8" s="390"/>
      <c r="I8" s="391"/>
      <c r="J8" s="51"/>
      <c r="K8" s="264"/>
    </row>
    <row r="9" spans="2:11" ht="15" customHeight="1">
      <c r="B9" s="402"/>
      <c r="C9" s="402"/>
      <c r="D9" s="389"/>
      <c r="E9" s="390"/>
      <c r="F9" s="390"/>
      <c r="G9" s="390"/>
      <c r="H9" s="390"/>
      <c r="I9" s="391"/>
      <c r="J9" s="51"/>
      <c r="K9" s="264"/>
    </row>
    <row r="10" spans="2:11" ht="15" customHeight="1">
      <c r="B10" s="402"/>
      <c r="C10" s="402"/>
      <c r="D10" s="389"/>
      <c r="E10" s="390"/>
      <c r="F10" s="390"/>
      <c r="G10" s="390"/>
      <c r="H10" s="390"/>
      <c r="I10" s="391"/>
      <c r="J10" s="51"/>
      <c r="K10" s="264"/>
    </row>
    <row r="11" spans="2:11" ht="15" customHeight="1">
      <c r="B11" s="402"/>
      <c r="C11" s="402"/>
      <c r="D11" s="389"/>
      <c r="E11" s="390"/>
      <c r="F11" s="390"/>
      <c r="G11" s="390"/>
      <c r="H11" s="390"/>
      <c r="I11" s="391"/>
      <c r="J11" s="51"/>
      <c r="K11" s="264"/>
    </row>
    <row r="12" spans="2:11" ht="15" customHeight="1">
      <c r="B12" s="402"/>
      <c r="C12" s="402"/>
      <c r="D12" s="389"/>
      <c r="E12" s="390"/>
      <c r="F12" s="390"/>
      <c r="G12" s="390"/>
      <c r="H12" s="390"/>
      <c r="I12" s="391"/>
      <c r="J12" s="51"/>
      <c r="K12" s="264"/>
    </row>
    <row r="13" spans="2:11" ht="15" customHeight="1">
      <c r="B13" s="402"/>
      <c r="C13" s="402"/>
      <c r="D13" s="389"/>
      <c r="E13" s="390"/>
      <c r="F13" s="390"/>
      <c r="G13" s="390"/>
      <c r="H13" s="390"/>
      <c r="I13" s="391"/>
      <c r="J13" s="51"/>
      <c r="K13" s="264"/>
    </row>
    <row r="14" spans="2:11" ht="15" customHeight="1">
      <c r="B14" s="402"/>
      <c r="C14" s="402"/>
      <c r="D14" s="389"/>
      <c r="E14" s="390"/>
      <c r="F14" s="390"/>
      <c r="G14" s="390"/>
      <c r="H14" s="390"/>
      <c r="I14" s="391"/>
      <c r="J14" s="51"/>
      <c r="K14" s="264"/>
    </row>
    <row r="15" spans="2:11" ht="15" customHeight="1">
      <c r="B15" s="402"/>
      <c r="C15" s="402"/>
      <c r="D15" s="389"/>
      <c r="E15" s="390"/>
      <c r="F15" s="390"/>
      <c r="G15" s="390"/>
      <c r="H15" s="390"/>
      <c r="I15" s="391"/>
      <c r="J15" s="51"/>
      <c r="K15" s="264"/>
    </row>
    <row r="16" spans="2:11" ht="15" customHeight="1">
      <c r="B16" s="402"/>
      <c r="C16" s="402"/>
      <c r="D16" s="389"/>
      <c r="E16" s="390"/>
      <c r="F16" s="390"/>
      <c r="G16" s="390"/>
      <c r="H16" s="390"/>
      <c r="I16" s="391"/>
      <c r="J16" s="51"/>
      <c r="K16" s="264"/>
    </row>
    <row r="17" spans="2:11" ht="15" customHeight="1">
      <c r="B17" s="402"/>
      <c r="C17" s="402"/>
      <c r="D17" s="389"/>
      <c r="E17" s="390"/>
      <c r="F17" s="390"/>
      <c r="G17" s="390"/>
      <c r="H17" s="390"/>
      <c r="I17" s="391"/>
      <c r="J17" s="51"/>
      <c r="K17" s="264"/>
    </row>
    <row r="18" spans="2:11" ht="15" customHeight="1">
      <c r="B18" s="402"/>
      <c r="C18" s="402"/>
      <c r="D18" s="389"/>
      <c r="E18" s="390"/>
      <c r="F18" s="390"/>
      <c r="G18" s="390"/>
      <c r="H18" s="390"/>
      <c r="I18" s="391"/>
      <c r="J18" s="51"/>
      <c r="K18" s="264"/>
    </row>
    <row r="19" spans="2:11" ht="15" customHeight="1">
      <c r="B19" s="402"/>
      <c r="C19" s="402"/>
      <c r="D19" s="389"/>
      <c r="E19" s="390"/>
      <c r="F19" s="390"/>
      <c r="G19" s="390"/>
      <c r="H19" s="390"/>
      <c r="I19" s="391"/>
      <c r="J19" s="51"/>
      <c r="K19" s="264"/>
    </row>
    <row r="20" spans="2:11" ht="15" customHeight="1">
      <c r="B20" s="402"/>
      <c r="C20" s="402"/>
      <c r="D20" s="389"/>
      <c r="E20" s="390"/>
      <c r="F20" s="390"/>
      <c r="G20" s="390"/>
      <c r="H20" s="390"/>
      <c r="I20" s="391"/>
      <c r="J20" s="51"/>
      <c r="K20" s="264"/>
    </row>
    <row r="21" spans="2:11" ht="15" customHeight="1">
      <c r="B21" s="402"/>
      <c r="C21" s="402"/>
      <c r="D21" s="389"/>
      <c r="E21" s="390"/>
      <c r="F21" s="390"/>
      <c r="G21" s="390"/>
      <c r="H21" s="390"/>
      <c r="I21" s="391"/>
      <c r="J21" s="51"/>
      <c r="K21" s="264"/>
    </row>
    <row r="22" spans="2:11" ht="15" customHeight="1">
      <c r="B22" s="402"/>
      <c r="C22" s="402"/>
      <c r="D22" s="389"/>
      <c r="E22" s="390"/>
      <c r="F22" s="390"/>
      <c r="G22" s="390"/>
      <c r="H22" s="390"/>
      <c r="I22" s="391"/>
      <c r="J22" s="51"/>
      <c r="K22" s="264"/>
    </row>
    <row r="23" spans="2:11" ht="15" customHeight="1">
      <c r="B23" s="402"/>
      <c r="C23" s="402"/>
      <c r="D23" s="389"/>
      <c r="E23" s="390"/>
      <c r="F23" s="390"/>
      <c r="G23" s="390"/>
      <c r="H23" s="390"/>
      <c r="I23" s="391"/>
      <c r="J23" s="51"/>
      <c r="K23" s="264"/>
    </row>
    <row r="24" spans="2:11" ht="15" customHeight="1">
      <c r="B24" s="402"/>
      <c r="C24" s="402"/>
      <c r="D24" s="389"/>
      <c r="E24" s="390"/>
      <c r="F24" s="390"/>
      <c r="G24" s="390"/>
      <c r="H24" s="390"/>
      <c r="I24" s="391"/>
      <c r="J24" s="51"/>
      <c r="K24" s="264"/>
    </row>
    <row r="25" spans="2:11" ht="15" customHeight="1">
      <c r="B25" s="402"/>
      <c r="C25" s="402"/>
      <c r="D25" s="389"/>
      <c r="E25" s="390"/>
      <c r="F25" s="390"/>
      <c r="G25" s="390"/>
      <c r="H25" s="390"/>
      <c r="I25" s="391"/>
      <c r="J25" s="51"/>
      <c r="K25" s="264"/>
    </row>
    <row r="26" spans="2:11" ht="15" customHeight="1">
      <c r="B26" s="402"/>
      <c r="C26" s="402"/>
      <c r="D26" s="389"/>
      <c r="E26" s="390"/>
      <c r="F26" s="390"/>
      <c r="G26" s="390"/>
      <c r="H26" s="390"/>
      <c r="I26" s="391"/>
      <c r="J26" s="51"/>
      <c r="K26" s="264"/>
    </row>
    <row r="27" spans="2:11" ht="15" customHeight="1">
      <c r="B27" s="402"/>
      <c r="C27" s="402"/>
      <c r="D27" s="389"/>
      <c r="E27" s="390"/>
      <c r="F27" s="390"/>
      <c r="G27" s="390"/>
      <c r="H27" s="390"/>
      <c r="I27" s="391"/>
      <c r="J27" s="51"/>
      <c r="K27" s="264"/>
    </row>
    <row r="28" spans="2:11" ht="15" customHeight="1">
      <c r="B28" s="402"/>
      <c r="C28" s="402"/>
      <c r="D28" s="389"/>
      <c r="E28" s="390"/>
      <c r="F28" s="390"/>
      <c r="G28" s="390"/>
      <c r="H28" s="390"/>
      <c r="I28" s="391"/>
      <c r="J28" s="51"/>
      <c r="K28" s="264"/>
    </row>
    <row r="29" spans="2:11" ht="15" customHeight="1">
      <c r="B29" s="402"/>
      <c r="C29" s="402"/>
      <c r="D29" s="389"/>
      <c r="E29" s="390"/>
      <c r="F29" s="390"/>
      <c r="G29" s="390"/>
      <c r="H29" s="390"/>
      <c r="I29" s="391"/>
      <c r="J29" s="51"/>
      <c r="K29" s="264"/>
    </row>
    <row r="30" spans="2:11" ht="15" customHeight="1">
      <c r="B30" s="402"/>
      <c r="C30" s="402"/>
      <c r="D30" s="389"/>
      <c r="E30" s="390"/>
      <c r="F30" s="390"/>
      <c r="G30" s="390"/>
      <c r="H30" s="390"/>
      <c r="I30" s="391"/>
      <c r="J30" s="51"/>
      <c r="K30" s="264"/>
    </row>
    <row r="31" spans="2:11" ht="15" customHeight="1">
      <c r="B31" s="402"/>
      <c r="C31" s="402"/>
      <c r="D31" s="389"/>
      <c r="E31" s="390"/>
      <c r="F31" s="390"/>
      <c r="G31" s="390"/>
      <c r="H31" s="390"/>
      <c r="I31" s="391"/>
      <c r="J31" s="51"/>
      <c r="K31" s="264"/>
    </row>
    <row r="32" spans="8:11" ht="15" customHeight="1">
      <c r="H32" s="47"/>
      <c r="I32" s="47"/>
      <c r="J32" s="25" t="s">
        <v>27</v>
      </c>
      <c r="K32" s="138">
        <f>SUM(K8:K31)</f>
        <v>0</v>
      </c>
    </row>
    <row r="33" spans="6:12" ht="12.75">
      <c r="F33" s="112"/>
      <c r="G33" s="401"/>
      <c r="H33" s="400"/>
      <c r="I33" s="400"/>
      <c r="J33" s="400"/>
      <c r="K33" s="18"/>
      <c r="L33" s="112"/>
    </row>
    <row r="34" spans="6:12" ht="12.75">
      <c r="F34" s="112"/>
      <c r="G34" s="397"/>
      <c r="H34" s="400"/>
      <c r="I34" s="400"/>
      <c r="J34" s="400"/>
      <c r="K34" s="18"/>
      <c r="L34" s="112"/>
    </row>
    <row r="35" spans="6:12" ht="12.75">
      <c r="F35" s="112"/>
      <c r="G35" s="397"/>
      <c r="H35" s="398"/>
      <c r="I35" s="398"/>
      <c r="J35" s="398"/>
      <c r="K35" s="18"/>
      <c r="L35" s="112"/>
    </row>
    <row r="36" spans="6:12" ht="12.75">
      <c r="F36" s="112"/>
      <c r="G36" s="397"/>
      <c r="H36" s="398"/>
      <c r="I36" s="398"/>
      <c r="J36" s="398"/>
      <c r="K36" s="18"/>
      <c r="L36" s="112"/>
    </row>
    <row r="37" spans="6:12" ht="12.75">
      <c r="F37" s="112"/>
      <c r="G37" s="397"/>
      <c r="H37" s="398"/>
      <c r="I37" s="398"/>
      <c r="J37" s="398"/>
      <c r="K37" s="18"/>
      <c r="L37" s="112"/>
    </row>
    <row r="38" spans="6:12" ht="12.75">
      <c r="F38" s="112"/>
      <c r="G38" s="397"/>
      <c r="H38" s="398"/>
      <c r="I38" s="398"/>
      <c r="J38" s="398"/>
      <c r="K38" s="18"/>
      <c r="L38" s="112"/>
    </row>
    <row r="39" spans="6:12" ht="12.75">
      <c r="F39" s="112"/>
      <c r="G39" s="399"/>
      <c r="H39" s="400"/>
      <c r="I39" s="400"/>
      <c r="J39" s="400"/>
      <c r="K39" s="41"/>
      <c r="L39" s="112"/>
    </row>
    <row r="40" spans="6:12" ht="12.75">
      <c r="F40" s="112"/>
      <c r="G40" s="112"/>
      <c r="H40" s="112"/>
      <c r="I40" s="112"/>
      <c r="J40" s="119"/>
      <c r="K40" s="41"/>
      <c r="L40" s="112"/>
    </row>
  </sheetData>
  <sheetProtection password="CB9D" sheet="1" objects="1" scenarios="1" selectLockedCells="1"/>
  <mergeCells count="57">
    <mergeCell ref="G38:J38"/>
    <mergeCell ref="G39:J39"/>
    <mergeCell ref="G33:J33"/>
    <mergeCell ref="G34:J34"/>
    <mergeCell ref="G35:J35"/>
    <mergeCell ref="G36:J36"/>
    <mergeCell ref="G37:J37"/>
    <mergeCell ref="D9:I9"/>
    <mergeCell ref="D10:I10"/>
    <mergeCell ref="B7:C7"/>
    <mergeCell ref="D7:I7"/>
    <mergeCell ref="D8:I8"/>
    <mergeCell ref="B8:C8"/>
    <mergeCell ref="B9:C9"/>
    <mergeCell ref="B10:C10"/>
    <mergeCell ref="D13:I13"/>
    <mergeCell ref="D14:I14"/>
    <mergeCell ref="D11:I11"/>
    <mergeCell ref="D12:I12"/>
    <mergeCell ref="D17:I17"/>
    <mergeCell ref="D18:I18"/>
    <mergeCell ref="D15:I15"/>
    <mergeCell ref="D16:I16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8:I28"/>
    <mergeCell ref="D29:I29"/>
    <mergeCell ref="D27:I2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S43"/>
  <sheetViews>
    <sheetView showGridLines="0" tabSelected="1" workbookViewId="0" topLeftCell="A1">
      <selection activeCell="G1" sqref="G1"/>
    </sheetView>
  </sheetViews>
  <sheetFormatPr defaultColWidth="9.140625" defaultRowHeight="12.75"/>
  <cols>
    <col min="1" max="2" width="4.140625" style="110" customWidth="1"/>
    <col min="3" max="3" width="19.140625" style="70" customWidth="1"/>
    <col min="4" max="4" width="9.140625" style="70" customWidth="1"/>
    <col min="5" max="5" width="11.140625" style="70" customWidth="1"/>
    <col min="6" max="6" width="12.7109375" style="70" customWidth="1"/>
    <col min="7" max="7" width="12.28125" style="70" customWidth="1"/>
    <col min="8" max="8" width="13.8515625" style="70" customWidth="1"/>
    <col min="9" max="9" width="15.140625" style="70" customWidth="1"/>
    <col min="10" max="10" width="12.140625" style="70" customWidth="1"/>
    <col min="11" max="11" width="14.421875" style="70" customWidth="1"/>
    <col min="12" max="12" width="13.57421875" style="70" customWidth="1"/>
    <col min="13" max="13" width="8.421875" style="70" customWidth="1"/>
    <col min="14" max="16" width="10.00390625" style="70" customWidth="1"/>
    <col min="17" max="17" width="10.28125" style="70" customWidth="1"/>
    <col min="18" max="18" width="9.140625" style="70" customWidth="1"/>
    <col min="19" max="19" width="2.140625" style="71" customWidth="1"/>
    <col min="20" max="16384" width="9.140625" style="70" customWidth="1"/>
  </cols>
  <sheetData>
    <row r="1" spans="1:19" ht="12.75">
      <c r="A1" s="66" t="s">
        <v>172</v>
      </c>
      <c r="B1" s="66"/>
      <c r="C1" s="67"/>
      <c r="D1" s="67"/>
      <c r="E1" s="314" t="s">
        <v>5</v>
      </c>
      <c r="F1" s="295"/>
      <c r="G1" s="166"/>
      <c r="H1" s="68" t="s">
        <v>6</v>
      </c>
      <c r="I1" s="166"/>
      <c r="J1" s="69" t="s">
        <v>90</v>
      </c>
      <c r="Q1" s="71"/>
      <c r="S1" s="70"/>
    </row>
    <row r="2" spans="1:4" ht="2.25" customHeight="1">
      <c r="A2" s="66"/>
      <c r="B2" s="66"/>
      <c r="C2" s="67"/>
      <c r="D2" s="67"/>
    </row>
    <row r="3" spans="1:4" ht="1.5" customHeight="1">
      <c r="A3" s="66"/>
      <c r="B3" s="66"/>
      <c r="C3" s="67"/>
      <c r="D3" s="67"/>
    </row>
    <row r="4" spans="1:19" ht="12.75">
      <c r="A4" s="72" t="s">
        <v>84</v>
      </c>
      <c r="B4" s="72"/>
      <c r="E4" s="299"/>
      <c r="F4" s="292"/>
      <c r="G4" s="292"/>
      <c r="H4" s="292"/>
      <c r="I4" s="293"/>
      <c r="J4" s="73"/>
      <c r="K4" s="69"/>
      <c r="O4" s="71"/>
      <c r="S4" s="70"/>
    </row>
    <row r="5" spans="1:19" ht="1.5" customHeight="1">
      <c r="A5" s="66"/>
      <c r="B5" s="66"/>
      <c r="E5" s="74"/>
      <c r="F5" s="74"/>
      <c r="G5" s="74"/>
      <c r="H5" s="74"/>
      <c r="J5" s="74"/>
      <c r="O5" s="71"/>
      <c r="S5" s="70"/>
    </row>
    <row r="6" spans="1:19" ht="12.75">
      <c r="A6" s="72" t="s">
        <v>4</v>
      </c>
      <c r="B6" s="72"/>
      <c r="D6" s="68"/>
      <c r="E6" s="296"/>
      <c r="F6" s="297"/>
      <c r="G6" s="297"/>
      <c r="H6" s="297"/>
      <c r="I6" s="298"/>
      <c r="J6" s="73"/>
      <c r="K6" s="75" t="s">
        <v>88</v>
      </c>
      <c r="O6" s="71"/>
      <c r="S6" s="70"/>
    </row>
    <row r="7" spans="1:19" ht="2.25" customHeight="1">
      <c r="A7" s="76"/>
      <c r="B7" s="76"/>
      <c r="C7" s="77"/>
      <c r="D7" s="68"/>
      <c r="F7" s="74"/>
      <c r="G7" s="220"/>
      <c r="H7" s="74"/>
      <c r="I7" s="67"/>
      <c r="J7" s="74"/>
      <c r="O7" s="71"/>
      <c r="S7" s="70"/>
    </row>
    <row r="8" spans="1:19" ht="3" customHeight="1" thickBot="1">
      <c r="A8" s="76"/>
      <c r="B8" s="76"/>
      <c r="C8" s="77"/>
      <c r="D8" s="77"/>
      <c r="F8" s="74"/>
      <c r="G8" s="74"/>
      <c r="H8" s="74"/>
      <c r="I8" s="74"/>
      <c r="J8" s="74"/>
      <c r="K8" s="75"/>
      <c r="L8" s="78"/>
      <c r="O8" s="71"/>
      <c r="S8" s="70"/>
    </row>
    <row r="9" spans="1:19" ht="6" customHeight="1">
      <c r="A9" s="338" t="s">
        <v>8</v>
      </c>
      <c r="B9" s="346" t="s">
        <v>48</v>
      </c>
      <c r="C9" s="340" t="s">
        <v>9</v>
      </c>
      <c r="D9" s="341"/>
      <c r="E9" s="342"/>
      <c r="F9" s="294" t="s">
        <v>142</v>
      </c>
      <c r="G9" s="315"/>
      <c r="H9" s="315"/>
      <c r="I9" s="316"/>
      <c r="J9" s="320" t="s">
        <v>144</v>
      </c>
      <c r="K9" s="321"/>
      <c r="L9" s="312" t="s">
        <v>89</v>
      </c>
      <c r="M9" s="71"/>
      <c r="S9" s="70"/>
    </row>
    <row r="10" spans="1:19" ht="6" customHeight="1">
      <c r="A10" s="339"/>
      <c r="B10" s="344"/>
      <c r="C10" s="343"/>
      <c r="D10" s="344"/>
      <c r="E10" s="345"/>
      <c r="F10" s="317"/>
      <c r="G10" s="318"/>
      <c r="H10" s="318"/>
      <c r="I10" s="319"/>
      <c r="J10" s="322"/>
      <c r="K10" s="323"/>
      <c r="L10" s="313"/>
      <c r="M10" s="71"/>
      <c r="S10" s="70"/>
    </row>
    <row r="11" spans="1:19" ht="35.25" customHeight="1">
      <c r="A11" s="339"/>
      <c r="B11" s="344"/>
      <c r="C11" s="343"/>
      <c r="D11" s="344"/>
      <c r="E11" s="345"/>
      <c r="F11" s="52"/>
      <c r="G11" s="52" t="s">
        <v>103</v>
      </c>
      <c r="H11" s="53" t="s">
        <v>143</v>
      </c>
      <c r="I11" s="52" t="s">
        <v>93</v>
      </c>
      <c r="J11" s="52" t="s">
        <v>156</v>
      </c>
      <c r="K11" s="183" t="s">
        <v>49</v>
      </c>
      <c r="L11" s="313"/>
      <c r="M11" s="71"/>
      <c r="S11" s="70"/>
    </row>
    <row r="12" spans="1:14" s="86" customFormat="1" ht="11.25" customHeight="1" thickBot="1">
      <c r="A12" s="79" t="s">
        <v>10</v>
      </c>
      <c r="B12" s="80" t="s">
        <v>11</v>
      </c>
      <c r="C12" s="347" t="s">
        <v>12</v>
      </c>
      <c r="D12" s="348"/>
      <c r="E12" s="349"/>
      <c r="F12" s="81" t="s">
        <v>13</v>
      </c>
      <c r="G12" s="82" t="s">
        <v>14</v>
      </c>
      <c r="H12" s="82" t="s">
        <v>15</v>
      </c>
      <c r="I12" s="82" t="s">
        <v>16</v>
      </c>
      <c r="J12" s="82" t="s">
        <v>17</v>
      </c>
      <c r="K12" s="184" t="s">
        <v>18</v>
      </c>
      <c r="L12" s="83" t="s">
        <v>19</v>
      </c>
      <c r="M12" s="84"/>
      <c r="N12" s="85"/>
    </row>
    <row r="13" spans="1:19" ht="16.5" customHeight="1" thickBot="1">
      <c r="A13" s="88" t="s">
        <v>55</v>
      </c>
      <c r="B13" s="193"/>
      <c r="C13" s="331" t="s">
        <v>195</v>
      </c>
      <c r="D13" s="332"/>
      <c r="E13" s="307"/>
      <c r="F13" s="89"/>
      <c r="G13" s="89">
        <f aca="true" t="shared" si="0" ref="G13:L13">SUM(G14:G20)</f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7"/>
      <c r="N13" s="71"/>
      <c r="S13" s="70"/>
    </row>
    <row r="14" spans="1:19" ht="16.5" customHeight="1">
      <c r="A14" s="191" t="s">
        <v>56</v>
      </c>
      <c r="B14" s="192"/>
      <c r="C14" s="328" t="s">
        <v>193</v>
      </c>
      <c r="D14" s="329"/>
      <c r="E14" s="330"/>
      <c r="F14" s="147"/>
      <c r="G14" s="291"/>
      <c r="H14" s="91">
        <f>'Mzdy a odvody'!H32+'Mzdy a odvody (2)'!H33+'Mzdy a odvody (3)'!H33</f>
        <v>0</v>
      </c>
      <c r="I14" s="92">
        <f>G14-H14</f>
        <v>0</v>
      </c>
      <c r="J14" s="147"/>
      <c r="K14" s="250"/>
      <c r="L14" s="93"/>
      <c r="M14" s="87"/>
      <c r="N14" s="71"/>
      <c r="S14" s="70"/>
    </row>
    <row r="15" spans="1:19" ht="16.5" customHeight="1">
      <c r="A15" s="96" t="s">
        <v>57</v>
      </c>
      <c r="B15" s="136"/>
      <c r="C15" s="324" t="s">
        <v>53</v>
      </c>
      <c r="D15" s="325"/>
      <c r="E15" s="325"/>
      <c r="F15" s="149"/>
      <c r="G15" s="288"/>
      <c r="H15" s="149">
        <f>'Mzdy a odvody'!I34</f>
        <v>0</v>
      </c>
      <c r="I15" s="92">
        <f aca="true" t="shared" si="1" ref="I15:I23">G15-H15</f>
        <v>0</v>
      </c>
      <c r="J15" s="147"/>
      <c r="K15" s="250"/>
      <c r="L15" s="93"/>
      <c r="M15" s="87"/>
      <c r="N15" s="71"/>
      <c r="S15" s="70"/>
    </row>
    <row r="16" spans="1:19" ht="16.5" customHeight="1">
      <c r="A16" s="96" t="s">
        <v>58</v>
      </c>
      <c r="B16" s="136"/>
      <c r="C16" s="333" t="s">
        <v>194</v>
      </c>
      <c r="D16" s="334"/>
      <c r="E16" s="334"/>
      <c r="F16" s="126"/>
      <c r="G16" s="287"/>
      <c r="H16" s="204">
        <f>'Cestovné '!I33+'Cestovné (2)'!I33+'Cestovné (3)'!I33+'Cestovné (4)'!I33+'Cestovné (5)'!I33</f>
        <v>0</v>
      </c>
      <c r="I16" s="92">
        <f t="shared" si="1"/>
        <v>0</v>
      </c>
      <c r="J16" s="147"/>
      <c r="K16" s="250"/>
      <c r="L16" s="93"/>
      <c r="M16" s="87"/>
      <c r="N16" s="71"/>
      <c r="S16" s="70"/>
    </row>
    <row r="17" spans="1:19" ht="16.5" customHeight="1">
      <c r="A17" s="98" t="s">
        <v>135</v>
      </c>
      <c r="B17" s="190"/>
      <c r="C17" s="333" t="s">
        <v>20</v>
      </c>
      <c r="D17" s="334"/>
      <c r="E17" s="334"/>
      <c r="F17" s="149"/>
      <c r="G17" s="287"/>
      <c r="H17" s="149">
        <f>Materiál!I34+'Materiál (2)'!I34+'Materiál (3)'!I34+'Materiál (4)'!I34+'Materiál (5)'!I34</f>
        <v>0</v>
      </c>
      <c r="I17" s="92">
        <f t="shared" si="1"/>
        <v>0</v>
      </c>
      <c r="J17" s="147"/>
      <c r="K17" s="250"/>
      <c r="L17" s="93"/>
      <c r="M17" s="87"/>
      <c r="N17" s="71"/>
      <c r="S17" s="70"/>
    </row>
    <row r="18" spans="1:19" ht="16.5" customHeight="1">
      <c r="A18" s="96" t="s">
        <v>59</v>
      </c>
      <c r="B18" s="136"/>
      <c r="C18" s="336" t="s">
        <v>54</v>
      </c>
      <c r="D18" s="334"/>
      <c r="E18" s="334"/>
      <c r="F18" s="149"/>
      <c r="G18" s="287"/>
      <c r="H18" s="97">
        <f>Odpisy!K32</f>
        <v>0</v>
      </c>
      <c r="I18" s="92">
        <f t="shared" si="1"/>
        <v>0</v>
      </c>
      <c r="J18" s="147"/>
      <c r="K18" s="250"/>
      <c r="L18" s="93"/>
      <c r="M18" s="87"/>
      <c r="N18" s="71"/>
      <c r="S18" s="70"/>
    </row>
    <row r="19" spans="1:19" ht="16.5" customHeight="1">
      <c r="A19" s="96" t="s">
        <v>60</v>
      </c>
      <c r="B19" s="136"/>
      <c r="C19" s="336" t="s">
        <v>134</v>
      </c>
      <c r="D19" s="337"/>
      <c r="E19" s="337"/>
      <c r="F19" s="149"/>
      <c r="G19" s="287"/>
      <c r="H19" s="97">
        <f>Služby!K32+'Služby (2)'!K32+'Služby (3)'!K32+'Služby (4)'!K32</f>
        <v>0</v>
      </c>
      <c r="I19" s="92">
        <f t="shared" si="1"/>
        <v>0</v>
      </c>
      <c r="J19" s="147"/>
      <c r="K19" s="250"/>
      <c r="L19" s="93"/>
      <c r="M19" s="87"/>
      <c r="N19" s="71"/>
      <c r="S19" s="70"/>
    </row>
    <row r="20" spans="1:19" ht="16.5" customHeight="1">
      <c r="A20" s="96" t="s">
        <v>61</v>
      </c>
      <c r="B20" s="136"/>
      <c r="C20" s="336" t="s">
        <v>137</v>
      </c>
      <c r="D20" s="334"/>
      <c r="E20" s="334"/>
      <c r="F20" s="148"/>
      <c r="G20" s="287"/>
      <c r="H20" s="95">
        <f>Energie!J30+'Energie (2)'!J30</f>
        <v>0</v>
      </c>
      <c r="I20" s="92">
        <f t="shared" si="1"/>
        <v>0</v>
      </c>
      <c r="J20" s="147"/>
      <c r="K20" s="250"/>
      <c r="L20" s="93"/>
      <c r="M20" s="87"/>
      <c r="N20" s="71"/>
      <c r="S20" s="70"/>
    </row>
    <row r="21" spans="1:19" ht="16.5" customHeight="1" thickBot="1">
      <c r="A21" s="94" t="s">
        <v>62</v>
      </c>
      <c r="B21" s="137"/>
      <c r="C21" s="326" t="s">
        <v>196</v>
      </c>
      <c r="D21" s="327"/>
      <c r="E21" s="327"/>
      <c r="F21" s="194"/>
      <c r="G21" s="287"/>
      <c r="H21" s="195">
        <f>'Nepriame náklady'!K18</f>
        <v>0</v>
      </c>
      <c r="I21" s="92">
        <f t="shared" si="1"/>
        <v>0</v>
      </c>
      <c r="J21" s="147"/>
      <c r="K21" s="250"/>
      <c r="L21" s="93"/>
      <c r="M21" s="87"/>
      <c r="N21" s="71"/>
      <c r="S21" s="70"/>
    </row>
    <row r="22" spans="1:19" ht="16.5" customHeight="1" thickBot="1">
      <c r="A22" s="88" t="s">
        <v>63</v>
      </c>
      <c r="B22" s="199"/>
      <c r="C22" s="307" t="s">
        <v>138</v>
      </c>
      <c r="D22" s="308"/>
      <c r="E22" s="308"/>
      <c r="F22" s="200"/>
      <c r="G22" s="289">
        <f aca="true" t="shared" si="2" ref="G22:L22">G13+G21</f>
        <v>0</v>
      </c>
      <c r="H22" s="200">
        <f t="shared" si="2"/>
        <v>0</v>
      </c>
      <c r="I22" s="200">
        <f t="shared" si="2"/>
        <v>0</v>
      </c>
      <c r="J22" s="200">
        <f t="shared" si="2"/>
        <v>0</v>
      </c>
      <c r="K22" s="200">
        <f t="shared" si="2"/>
        <v>0</v>
      </c>
      <c r="L22" s="205">
        <f t="shared" si="2"/>
        <v>0</v>
      </c>
      <c r="M22" s="87"/>
      <c r="N22" s="71"/>
      <c r="S22" s="70"/>
    </row>
    <row r="23" spans="1:19" ht="16.5" customHeight="1" thickBot="1">
      <c r="A23" s="222" t="s">
        <v>64</v>
      </c>
      <c r="B23" s="223"/>
      <c r="C23" s="309" t="s">
        <v>139</v>
      </c>
      <c r="D23" s="310"/>
      <c r="E23" s="310"/>
      <c r="F23" s="197"/>
      <c r="G23" s="287"/>
      <c r="H23" s="269">
        <f>'Kapitálové výdavky '!L25+'Kapitálové výdavky  (2)'!L25</f>
        <v>0</v>
      </c>
      <c r="I23" s="92">
        <f t="shared" si="1"/>
        <v>0</v>
      </c>
      <c r="J23" s="196"/>
      <c r="K23" s="196"/>
      <c r="L23" s="265"/>
      <c r="M23" s="87"/>
      <c r="N23" s="71"/>
      <c r="S23" s="70"/>
    </row>
    <row r="24" spans="1:19" ht="16.5" customHeight="1" thickBot="1">
      <c r="A24" s="185" t="s">
        <v>65</v>
      </c>
      <c r="B24" s="201"/>
      <c r="C24" s="305" t="s">
        <v>197</v>
      </c>
      <c r="D24" s="306"/>
      <c r="E24" s="306"/>
      <c r="F24" s="89"/>
      <c r="G24" s="290">
        <f aca="true" t="shared" si="3" ref="G24:L24">G22+G23</f>
        <v>0</v>
      </c>
      <c r="H24" s="89">
        <f t="shared" si="3"/>
        <v>0</v>
      </c>
      <c r="I24" s="89">
        <f t="shared" si="3"/>
        <v>0</v>
      </c>
      <c r="J24" s="89">
        <f t="shared" si="3"/>
        <v>0</v>
      </c>
      <c r="K24" s="89">
        <f t="shared" si="3"/>
        <v>0</v>
      </c>
      <c r="L24" s="127">
        <f t="shared" si="3"/>
        <v>0</v>
      </c>
      <c r="M24" s="87"/>
      <c r="N24" s="71"/>
      <c r="S24" s="70"/>
    </row>
    <row r="25" spans="1:19" ht="16.5" customHeight="1" thickBot="1">
      <c r="A25" s="262" t="s">
        <v>66</v>
      </c>
      <c r="B25" s="198"/>
      <c r="C25" s="245" t="s">
        <v>191</v>
      </c>
      <c r="D25" s="246"/>
      <c r="E25" s="247"/>
      <c r="F25" s="89"/>
      <c r="G25" s="290">
        <f>G26+G27+G30</f>
        <v>0</v>
      </c>
      <c r="H25" s="89">
        <f>H26+H27+H30</f>
        <v>0</v>
      </c>
      <c r="I25" s="89">
        <f>I26+I27+I30</f>
        <v>0</v>
      </c>
      <c r="J25" s="248"/>
      <c r="K25" s="248"/>
      <c r="L25" s="266"/>
      <c r="M25" s="87"/>
      <c r="N25" s="71"/>
      <c r="S25" s="70"/>
    </row>
    <row r="26" spans="1:19" ht="16.5" customHeight="1">
      <c r="A26" s="224" t="s">
        <v>188</v>
      </c>
      <c r="B26" s="225"/>
      <c r="C26" s="226" t="s">
        <v>173</v>
      </c>
      <c r="D26" s="227"/>
      <c r="E26" s="228"/>
      <c r="F26" s="229"/>
      <c r="G26" s="287"/>
      <c r="H26" s="230">
        <f>Spolufinancovanie!I7</f>
        <v>0</v>
      </c>
      <c r="I26" s="92">
        <f>G26-H26</f>
        <v>0</v>
      </c>
      <c r="J26" s="230"/>
      <c r="K26" s="230"/>
      <c r="L26" s="93"/>
      <c r="M26" s="87"/>
      <c r="N26" s="71"/>
      <c r="S26" s="70"/>
    </row>
    <row r="27" spans="1:19" ht="16.5" customHeight="1">
      <c r="A27" s="251" t="s">
        <v>189</v>
      </c>
      <c r="B27" s="252"/>
      <c r="C27" s="233" t="s">
        <v>183</v>
      </c>
      <c r="D27" s="227"/>
      <c r="E27" s="228"/>
      <c r="F27" s="229"/>
      <c r="G27" s="287"/>
      <c r="H27" s="230">
        <f>Spolufinancovanie!I8</f>
        <v>0</v>
      </c>
      <c r="I27" s="92">
        <f>G27-H27</f>
        <v>0</v>
      </c>
      <c r="J27" s="230"/>
      <c r="K27" s="230"/>
      <c r="L27" s="93"/>
      <c r="M27" s="87"/>
      <c r="N27" s="71"/>
      <c r="S27" s="70"/>
    </row>
    <row r="28" spans="1:19" ht="16.5" customHeight="1">
      <c r="A28" s="251"/>
      <c r="B28" s="252"/>
      <c r="C28" s="233" t="s">
        <v>198</v>
      </c>
      <c r="D28" s="227"/>
      <c r="E28" s="228"/>
      <c r="F28" s="229"/>
      <c r="G28" s="287"/>
      <c r="H28" s="230">
        <f>Spolufinancovanie!I9</f>
        <v>0</v>
      </c>
      <c r="I28" s="92">
        <f>G28-H28</f>
        <v>0</v>
      </c>
      <c r="J28" s="230"/>
      <c r="K28" s="230"/>
      <c r="L28" s="93"/>
      <c r="M28" s="87"/>
      <c r="N28" s="71"/>
      <c r="S28" s="70"/>
    </row>
    <row r="29" spans="1:19" ht="16.5" customHeight="1">
      <c r="A29" s="231"/>
      <c r="B29" s="232"/>
      <c r="C29" s="233" t="s">
        <v>199</v>
      </c>
      <c r="D29" s="234"/>
      <c r="E29" s="235"/>
      <c r="F29" s="126"/>
      <c r="G29" s="287"/>
      <c r="H29" s="204">
        <f>Spolufinancovanie!I10</f>
        <v>0</v>
      </c>
      <c r="I29" s="92">
        <f>G29-H29</f>
        <v>0</v>
      </c>
      <c r="J29" s="204"/>
      <c r="K29" s="204"/>
      <c r="L29" s="267"/>
      <c r="M29" s="87"/>
      <c r="N29" s="71"/>
      <c r="S29" s="70"/>
    </row>
    <row r="30" spans="1:19" ht="16.5" customHeight="1" thickBot="1">
      <c r="A30" s="237" t="s">
        <v>190</v>
      </c>
      <c r="B30" s="238"/>
      <c r="C30" s="239" t="s">
        <v>184</v>
      </c>
      <c r="D30" s="240"/>
      <c r="E30" s="241"/>
      <c r="F30" s="242"/>
      <c r="G30" s="287"/>
      <c r="H30" s="243">
        <f>Spolufinancovanie!I11</f>
        <v>0</v>
      </c>
      <c r="I30" s="92">
        <f>G30-H30</f>
        <v>0</v>
      </c>
      <c r="J30" s="243"/>
      <c r="K30" s="243"/>
      <c r="L30" s="268"/>
      <c r="M30" s="87"/>
      <c r="N30" s="71"/>
      <c r="S30" s="70"/>
    </row>
    <row r="31" spans="1:19" ht="16.5" customHeight="1" thickBot="1">
      <c r="A31" s="185" t="s">
        <v>67</v>
      </c>
      <c r="B31" s="121"/>
      <c r="C31" s="305" t="s">
        <v>155</v>
      </c>
      <c r="D31" s="306"/>
      <c r="E31" s="306"/>
      <c r="F31" s="89"/>
      <c r="G31" s="90">
        <f aca="true" t="shared" si="4" ref="G31:L31">G24+G25</f>
        <v>0</v>
      </c>
      <c r="H31" s="90">
        <f t="shared" si="4"/>
        <v>0</v>
      </c>
      <c r="I31" s="90">
        <f t="shared" si="4"/>
        <v>0</v>
      </c>
      <c r="J31" s="90">
        <f t="shared" si="4"/>
        <v>0</v>
      </c>
      <c r="K31" s="90">
        <f t="shared" si="4"/>
        <v>0</v>
      </c>
      <c r="L31" s="127">
        <f t="shared" si="4"/>
        <v>0</v>
      </c>
      <c r="M31" s="87"/>
      <c r="N31" s="71"/>
      <c r="S31" s="70"/>
    </row>
    <row r="32" spans="1:14" ht="2.25" customHeight="1">
      <c r="A32" s="74"/>
      <c r="B32" s="74"/>
      <c r="C32" s="99"/>
      <c r="D32" s="99"/>
      <c r="E32" s="74"/>
      <c r="F32" s="74"/>
      <c r="G32" s="74"/>
      <c r="H32" s="100"/>
      <c r="L32" s="101"/>
      <c r="M32" s="102"/>
      <c r="N32" s="100"/>
    </row>
    <row r="33" spans="1:19" ht="4.5" customHeight="1">
      <c r="A33" s="77"/>
      <c r="B33" s="77"/>
      <c r="C33" s="74"/>
      <c r="D33" s="74"/>
      <c r="E33" s="77"/>
      <c r="F33" s="77"/>
      <c r="G33" s="74"/>
      <c r="H33" s="74"/>
      <c r="I33" s="74"/>
      <c r="L33" s="103"/>
      <c r="M33" s="74"/>
      <c r="N33" s="74"/>
      <c r="O33" s="74"/>
      <c r="R33" s="71" t="s">
        <v>37</v>
      </c>
      <c r="S33" s="70"/>
    </row>
    <row r="34" spans="1:19" ht="15.75" customHeight="1">
      <c r="A34" s="70"/>
      <c r="B34" s="70"/>
      <c r="C34" s="104" t="s">
        <v>46</v>
      </c>
      <c r="D34" s="335"/>
      <c r="E34" s="297"/>
      <c r="F34" s="298"/>
      <c r="G34" s="105" t="s">
        <v>23</v>
      </c>
      <c r="H34" s="335"/>
      <c r="I34" s="298"/>
      <c r="J34" s="105" t="s">
        <v>47</v>
      </c>
      <c r="K34" s="335"/>
      <c r="L34" s="298"/>
      <c r="O34" s="71" t="s">
        <v>38</v>
      </c>
      <c r="S34" s="70"/>
    </row>
    <row r="35" spans="1:19" ht="3" customHeight="1">
      <c r="A35" s="74"/>
      <c r="B35" s="74"/>
      <c r="C35" s="103"/>
      <c r="D35" s="103"/>
      <c r="E35" s="74"/>
      <c r="F35" s="74"/>
      <c r="G35" s="74"/>
      <c r="H35" s="74"/>
      <c r="I35" s="74"/>
      <c r="O35" s="71" t="s">
        <v>39</v>
      </c>
      <c r="S35" s="70"/>
    </row>
    <row r="36" spans="1:19" ht="15.75" customHeight="1">
      <c r="A36" s="70"/>
      <c r="B36" s="70"/>
      <c r="C36" s="104" t="s">
        <v>24</v>
      </c>
      <c r="D36" s="106"/>
      <c r="E36" s="106"/>
      <c r="F36" s="106"/>
      <c r="G36" s="104" t="s">
        <v>24</v>
      </c>
      <c r="H36" s="107"/>
      <c r="I36" s="107"/>
      <c r="J36" s="105" t="s">
        <v>25</v>
      </c>
      <c r="K36" s="107"/>
      <c r="L36" s="108"/>
      <c r="O36" s="71" t="s">
        <v>40</v>
      </c>
      <c r="S36" s="70"/>
    </row>
    <row r="37" spans="1:19" ht="4.5" customHeight="1">
      <c r="A37" s="103"/>
      <c r="B37" s="103"/>
      <c r="C37" s="103"/>
      <c r="D37" s="103"/>
      <c r="E37" s="103"/>
      <c r="F37" s="103"/>
      <c r="G37" s="74"/>
      <c r="H37" s="74"/>
      <c r="I37" s="74"/>
      <c r="J37" s="103"/>
      <c r="K37" s="74"/>
      <c r="L37" s="74"/>
      <c r="M37" s="74"/>
      <c r="N37" s="74"/>
      <c r="O37" s="74"/>
      <c r="R37" s="71" t="s">
        <v>41</v>
      </c>
      <c r="S37" s="70"/>
    </row>
    <row r="38" spans="1:19" ht="3" customHeight="1">
      <c r="A38" s="74"/>
      <c r="B38" s="74"/>
      <c r="C38" s="10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S38" s="71" t="s">
        <v>42</v>
      </c>
    </row>
    <row r="39" spans="1:19" ht="15.75" customHeight="1">
      <c r="A39" s="74"/>
      <c r="B39" s="109" t="s">
        <v>21</v>
      </c>
      <c r="C39" s="311"/>
      <c r="D39" s="311"/>
      <c r="E39" s="104" t="s">
        <v>22</v>
      </c>
      <c r="F39" s="167"/>
      <c r="G39" s="74" t="s">
        <v>104</v>
      </c>
      <c r="H39" s="168"/>
      <c r="I39" s="303"/>
      <c r="J39" s="304"/>
      <c r="K39" s="73"/>
      <c r="L39" s="74"/>
      <c r="M39" s="74"/>
      <c r="S39" s="71" t="s">
        <v>43</v>
      </c>
    </row>
    <row r="40" spans="7:19" ht="15.75" customHeight="1">
      <c r="G40" s="70" t="s">
        <v>105</v>
      </c>
      <c r="H40" s="300"/>
      <c r="I40" s="301"/>
      <c r="J40" s="302"/>
      <c r="K40" s="74"/>
      <c r="L40" s="74"/>
      <c r="M40" s="74"/>
      <c r="S40" s="71" t="s">
        <v>44</v>
      </c>
    </row>
    <row r="41" spans="12:19" ht="15.75" customHeight="1">
      <c r="L41" s="74"/>
      <c r="S41" s="71" t="s">
        <v>45</v>
      </c>
    </row>
    <row r="42" ht="12.75">
      <c r="L42" s="74"/>
    </row>
    <row r="43" ht="12.75">
      <c r="L43" s="74"/>
    </row>
  </sheetData>
  <sheetProtection password="CB9D" sheet="1" objects="1" scenarios="1" selectLockedCells="1"/>
  <mergeCells count="29">
    <mergeCell ref="A9:A11"/>
    <mergeCell ref="C9:E11"/>
    <mergeCell ref="B9:B11"/>
    <mergeCell ref="C12:E12"/>
    <mergeCell ref="K34:L34"/>
    <mergeCell ref="H34:I34"/>
    <mergeCell ref="D34:F34"/>
    <mergeCell ref="C18:E18"/>
    <mergeCell ref="C19:E19"/>
    <mergeCell ref="C20:E20"/>
    <mergeCell ref="C31:E31"/>
    <mergeCell ref="C15:E15"/>
    <mergeCell ref="C21:E21"/>
    <mergeCell ref="C14:E14"/>
    <mergeCell ref="C13:E13"/>
    <mergeCell ref="C16:E16"/>
    <mergeCell ref="C17:E17"/>
    <mergeCell ref="L9:L11"/>
    <mergeCell ref="E1:F1"/>
    <mergeCell ref="E6:I6"/>
    <mergeCell ref="E4:I4"/>
    <mergeCell ref="F9:I10"/>
    <mergeCell ref="J9:K10"/>
    <mergeCell ref="H40:J40"/>
    <mergeCell ref="I39:J39"/>
    <mergeCell ref="C24:E24"/>
    <mergeCell ref="C22:E22"/>
    <mergeCell ref="C23:E23"/>
    <mergeCell ref="C39:D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19"/>
  <dimension ref="B2:L40"/>
  <sheetViews>
    <sheetView showGridLines="0" zoomScaleSheetLayoutView="100" workbookViewId="0" topLeftCell="A1">
      <selection activeCell="B14" sqref="B14:C14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ht="9.75" customHeight="1"/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0.75" customHeight="1">
      <c r="B4" s="7"/>
      <c r="C4" s="7"/>
      <c r="D4" s="1"/>
      <c r="E4" s="1"/>
      <c r="F4" s="1"/>
      <c r="G4" s="1"/>
      <c r="H4" s="1"/>
      <c r="I4" s="1"/>
    </row>
    <row r="5" spans="2:11" ht="19.5" customHeight="1">
      <c r="B5" s="27" t="s">
        <v>70</v>
      </c>
      <c r="C5" s="12"/>
      <c r="K5" s="13" t="s">
        <v>7</v>
      </c>
    </row>
    <row r="6" spans="2:11" ht="0.75" customHeight="1">
      <c r="B6" s="13"/>
      <c r="C6" s="13"/>
      <c r="K6" s="13" t="s">
        <v>7</v>
      </c>
    </row>
    <row r="7" spans="2:11" ht="24.75" customHeight="1">
      <c r="B7" s="382" t="s">
        <v>28</v>
      </c>
      <c r="C7" s="382"/>
      <c r="D7" s="384" t="s">
        <v>78</v>
      </c>
      <c r="E7" s="385"/>
      <c r="F7" s="385"/>
      <c r="G7" s="385"/>
      <c r="H7" s="385"/>
      <c r="I7" s="386"/>
      <c r="J7" s="15" t="s">
        <v>33</v>
      </c>
      <c r="K7" s="16" t="s">
        <v>30</v>
      </c>
    </row>
    <row r="8" spans="2:11" ht="15" customHeight="1">
      <c r="B8" s="402"/>
      <c r="C8" s="402"/>
      <c r="D8" s="389"/>
      <c r="E8" s="390"/>
      <c r="F8" s="390"/>
      <c r="G8" s="390"/>
      <c r="H8" s="390"/>
      <c r="I8" s="391"/>
      <c r="J8" s="51"/>
      <c r="K8" s="38"/>
    </row>
    <row r="9" spans="2:11" ht="15" customHeight="1">
      <c r="B9" s="402"/>
      <c r="C9" s="402"/>
      <c r="D9" s="389"/>
      <c r="E9" s="390"/>
      <c r="F9" s="390"/>
      <c r="G9" s="390"/>
      <c r="H9" s="390"/>
      <c r="I9" s="391"/>
      <c r="J9" s="51"/>
      <c r="K9" s="38"/>
    </row>
    <row r="10" spans="2:11" ht="15" customHeight="1">
      <c r="B10" s="402"/>
      <c r="C10" s="402"/>
      <c r="D10" s="389"/>
      <c r="E10" s="390"/>
      <c r="F10" s="390"/>
      <c r="G10" s="390"/>
      <c r="H10" s="390"/>
      <c r="I10" s="391"/>
      <c r="J10" s="51"/>
      <c r="K10" s="38"/>
    </row>
    <row r="11" spans="2:11" ht="15" customHeight="1">
      <c r="B11" s="402"/>
      <c r="C11" s="402"/>
      <c r="D11" s="389"/>
      <c r="E11" s="390"/>
      <c r="F11" s="390"/>
      <c r="G11" s="390"/>
      <c r="H11" s="390"/>
      <c r="I11" s="391"/>
      <c r="J11" s="51"/>
      <c r="K11" s="38"/>
    </row>
    <row r="12" spans="2:11" ht="15" customHeight="1">
      <c r="B12" s="402"/>
      <c r="C12" s="402"/>
      <c r="D12" s="389"/>
      <c r="E12" s="390"/>
      <c r="F12" s="390"/>
      <c r="G12" s="390"/>
      <c r="H12" s="390"/>
      <c r="I12" s="391"/>
      <c r="J12" s="51"/>
      <c r="K12" s="38"/>
    </row>
    <row r="13" spans="2:11" ht="15" customHeight="1">
      <c r="B13" s="402"/>
      <c r="C13" s="402"/>
      <c r="D13" s="389"/>
      <c r="E13" s="390"/>
      <c r="F13" s="390"/>
      <c r="G13" s="390"/>
      <c r="H13" s="390"/>
      <c r="I13" s="391"/>
      <c r="J13" s="51"/>
      <c r="K13" s="38"/>
    </row>
    <row r="14" spans="2:11" ht="15" customHeight="1">
      <c r="B14" s="402"/>
      <c r="C14" s="402"/>
      <c r="D14" s="389"/>
      <c r="E14" s="390"/>
      <c r="F14" s="390"/>
      <c r="G14" s="390"/>
      <c r="H14" s="390"/>
      <c r="I14" s="391"/>
      <c r="J14" s="51"/>
      <c r="K14" s="38"/>
    </row>
    <row r="15" spans="2:11" ht="15" customHeight="1">
      <c r="B15" s="402"/>
      <c r="C15" s="402"/>
      <c r="D15" s="389"/>
      <c r="E15" s="390"/>
      <c r="F15" s="390"/>
      <c r="G15" s="390"/>
      <c r="H15" s="390"/>
      <c r="I15" s="391"/>
      <c r="J15" s="51"/>
      <c r="K15" s="38"/>
    </row>
    <row r="16" spans="2:11" ht="15" customHeight="1">
      <c r="B16" s="402"/>
      <c r="C16" s="402"/>
      <c r="D16" s="389"/>
      <c r="E16" s="390"/>
      <c r="F16" s="390"/>
      <c r="G16" s="390"/>
      <c r="H16" s="390"/>
      <c r="I16" s="391"/>
      <c r="J16" s="51"/>
      <c r="K16" s="38"/>
    </row>
    <row r="17" spans="2:11" ht="15" customHeight="1">
      <c r="B17" s="402"/>
      <c r="C17" s="402"/>
      <c r="D17" s="389"/>
      <c r="E17" s="390"/>
      <c r="F17" s="390"/>
      <c r="G17" s="390"/>
      <c r="H17" s="390"/>
      <c r="I17" s="391"/>
      <c r="J17" s="51"/>
      <c r="K17" s="38"/>
    </row>
    <row r="18" spans="2:11" ht="15" customHeight="1">
      <c r="B18" s="402"/>
      <c r="C18" s="402"/>
      <c r="D18" s="389"/>
      <c r="E18" s="390"/>
      <c r="F18" s="390"/>
      <c r="G18" s="390"/>
      <c r="H18" s="390"/>
      <c r="I18" s="391"/>
      <c r="J18" s="51"/>
      <c r="K18" s="38"/>
    </row>
    <row r="19" spans="2:11" ht="15" customHeight="1">
      <c r="B19" s="402"/>
      <c r="C19" s="402"/>
      <c r="D19" s="389"/>
      <c r="E19" s="390"/>
      <c r="F19" s="390"/>
      <c r="G19" s="390"/>
      <c r="H19" s="390"/>
      <c r="I19" s="391"/>
      <c r="J19" s="51"/>
      <c r="K19" s="38"/>
    </row>
    <row r="20" spans="2:11" ht="15" customHeight="1">
      <c r="B20" s="402"/>
      <c r="C20" s="402"/>
      <c r="D20" s="389"/>
      <c r="E20" s="390"/>
      <c r="F20" s="390"/>
      <c r="G20" s="390"/>
      <c r="H20" s="390"/>
      <c r="I20" s="391"/>
      <c r="J20" s="51"/>
      <c r="K20" s="38"/>
    </row>
    <row r="21" spans="2:11" ht="15" customHeight="1">
      <c r="B21" s="402"/>
      <c r="C21" s="402"/>
      <c r="D21" s="389"/>
      <c r="E21" s="390"/>
      <c r="F21" s="390"/>
      <c r="G21" s="390"/>
      <c r="H21" s="390"/>
      <c r="I21" s="391"/>
      <c r="J21" s="51"/>
      <c r="K21" s="38"/>
    </row>
    <row r="22" spans="2:11" ht="15" customHeight="1">
      <c r="B22" s="402"/>
      <c r="C22" s="402"/>
      <c r="D22" s="389"/>
      <c r="E22" s="390"/>
      <c r="F22" s="390"/>
      <c r="G22" s="390"/>
      <c r="H22" s="390"/>
      <c r="I22" s="391"/>
      <c r="J22" s="51"/>
      <c r="K22" s="38"/>
    </row>
    <row r="23" spans="2:11" ht="15" customHeight="1">
      <c r="B23" s="402"/>
      <c r="C23" s="402"/>
      <c r="D23" s="389"/>
      <c r="E23" s="390"/>
      <c r="F23" s="390"/>
      <c r="G23" s="390"/>
      <c r="H23" s="390"/>
      <c r="I23" s="391"/>
      <c r="J23" s="51"/>
      <c r="K23" s="38"/>
    </row>
    <row r="24" spans="2:11" ht="15" customHeight="1">
      <c r="B24" s="402"/>
      <c r="C24" s="402"/>
      <c r="D24" s="389"/>
      <c r="E24" s="390"/>
      <c r="F24" s="390"/>
      <c r="G24" s="390"/>
      <c r="H24" s="390"/>
      <c r="I24" s="391"/>
      <c r="J24" s="51"/>
      <c r="K24" s="38"/>
    </row>
    <row r="25" spans="2:11" ht="15" customHeight="1">
      <c r="B25" s="402"/>
      <c r="C25" s="402"/>
      <c r="D25" s="389"/>
      <c r="E25" s="390"/>
      <c r="F25" s="390"/>
      <c r="G25" s="390"/>
      <c r="H25" s="390"/>
      <c r="I25" s="391"/>
      <c r="J25" s="51"/>
      <c r="K25" s="38"/>
    </row>
    <row r="26" spans="2:11" ht="15" customHeight="1">
      <c r="B26" s="402"/>
      <c r="C26" s="402"/>
      <c r="D26" s="389"/>
      <c r="E26" s="390"/>
      <c r="F26" s="390"/>
      <c r="G26" s="390"/>
      <c r="H26" s="390"/>
      <c r="I26" s="391"/>
      <c r="J26" s="51"/>
      <c r="K26" s="38"/>
    </row>
    <row r="27" spans="2:11" ht="15" customHeight="1">
      <c r="B27" s="402"/>
      <c r="C27" s="402"/>
      <c r="D27" s="389"/>
      <c r="E27" s="390"/>
      <c r="F27" s="390"/>
      <c r="G27" s="390"/>
      <c r="H27" s="390"/>
      <c r="I27" s="391"/>
      <c r="J27" s="51"/>
      <c r="K27" s="38"/>
    </row>
    <row r="28" spans="2:11" ht="15" customHeight="1">
      <c r="B28" s="402"/>
      <c r="C28" s="402"/>
      <c r="D28" s="389"/>
      <c r="E28" s="390"/>
      <c r="F28" s="390"/>
      <c r="G28" s="390"/>
      <c r="H28" s="390"/>
      <c r="I28" s="391"/>
      <c r="J28" s="51"/>
      <c r="K28" s="38"/>
    </row>
    <row r="29" spans="2:11" ht="15" customHeight="1">
      <c r="B29" s="402"/>
      <c r="C29" s="402"/>
      <c r="D29" s="389"/>
      <c r="E29" s="390"/>
      <c r="F29" s="390"/>
      <c r="G29" s="390"/>
      <c r="H29" s="390"/>
      <c r="I29" s="391"/>
      <c r="J29" s="51"/>
      <c r="K29" s="38"/>
    </row>
    <row r="30" spans="2:11" ht="15" customHeight="1">
      <c r="B30" s="402"/>
      <c r="C30" s="402"/>
      <c r="D30" s="389"/>
      <c r="E30" s="390"/>
      <c r="F30" s="390"/>
      <c r="G30" s="390"/>
      <c r="H30" s="390"/>
      <c r="I30" s="391"/>
      <c r="J30" s="51"/>
      <c r="K30" s="38"/>
    </row>
    <row r="31" spans="2:11" ht="15" customHeight="1">
      <c r="B31" s="402"/>
      <c r="C31" s="402"/>
      <c r="D31" s="389"/>
      <c r="E31" s="390"/>
      <c r="F31" s="390"/>
      <c r="G31" s="390"/>
      <c r="H31" s="390"/>
      <c r="I31" s="391"/>
      <c r="J31" s="51"/>
      <c r="K31" s="38"/>
    </row>
    <row r="32" spans="8:11" ht="15" customHeight="1">
      <c r="H32" s="45"/>
      <c r="I32" s="45"/>
      <c r="J32" s="25" t="s">
        <v>27</v>
      </c>
      <c r="K32" s="17">
        <f>SUM(K8:K31)</f>
        <v>0</v>
      </c>
    </row>
    <row r="33" spans="6:12" ht="12.75">
      <c r="F33" s="112"/>
      <c r="G33" s="401"/>
      <c r="H33" s="400"/>
      <c r="I33" s="400"/>
      <c r="J33" s="400"/>
      <c r="K33" s="18"/>
      <c r="L33" s="112"/>
    </row>
    <row r="34" spans="6:12" ht="12.75">
      <c r="F34" s="112"/>
      <c r="G34" s="397"/>
      <c r="H34" s="400"/>
      <c r="I34" s="400"/>
      <c r="J34" s="400"/>
      <c r="K34" s="18"/>
      <c r="L34" s="112"/>
    </row>
    <row r="35" spans="6:12" ht="12.75">
      <c r="F35" s="112"/>
      <c r="G35" s="397"/>
      <c r="H35" s="398"/>
      <c r="I35" s="398"/>
      <c r="J35" s="398"/>
      <c r="K35" s="18"/>
      <c r="L35" s="112"/>
    </row>
    <row r="36" spans="6:12" ht="12.75">
      <c r="F36" s="112"/>
      <c r="G36" s="397"/>
      <c r="H36" s="398"/>
      <c r="I36" s="398"/>
      <c r="J36" s="398"/>
      <c r="K36" s="18"/>
      <c r="L36" s="112"/>
    </row>
    <row r="37" spans="6:12" ht="12.75">
      <c r="F37" s="112"/>
      <c r="G37" s="397"/>
      <c r="H37" s="398"/>
      <c r="I37" s="398"/>
      <c r="J37" s="398"/>
      <c r="K37" s="18"/>
      <c r="L37" s="112"/>
    </row>
    <row r="38" spans="6:12" ht="12.75">
      <c r="F38" s="112"/>
      <c r="G38" s="397"/>
      <c r="H38" s="398"/>
      <c r="I38" s="398"/>
      <c r="J38" s="398"/>
      <c r="K38" s="18"/>
      <c r="L38" s="112"/>
    </row>
    <row r="39" spans="6:12" ht="12.75">
      <c r="F39" s="112"/>
      <c r="G39" s="399"/>
      <c r="H39" s="400"/>
      <c r="I39" s="400"/>
      <c r="J39" s="400"/>
      <c r="K39" s="41"/>
      <c r="L39" s="112"/>
    </row>
    <row r="40" spans="6:12" ht="12.75">
      <c r="F40" s="112"/>
      <c r="G40" s="112"/>
      <c r="H40" s="112"/>
      <c r="I40" s="112"/>
      <c r="J40" s="119"/>
      <c r="K40" s="41"/>
      <c r="L40" s="112"/>
    </row>
  </sheetData>
  <sheetProtection password="CB9D" sheet="1" objects="1" scenarios="1" selectLockedCells="1"/>
  <mergeCells count="57">
    <mergeCell ref="B23:C23"/>
    <mergeCell ref="B19:C19"/>
    <mergeCell ref="B20:C20"/>
    <mergeCell ref="B21:C21"/>
    <mergeCell ref="B22:C22"/>
    <mergeCell ref="B28:C28"/>
    <mergeCell ref="B31:C31"/>
    <mergeCell ref="B29:C29"/>
    <mergeCell ref="B30:C30"/>
    <mergeCell ref="B24:C24"/>
    <mergeCell ref="B25:C25"/>
    <mergeCell ref="B26:C26"/>
    <mergeCell ref="B27:C27"/>
    <mergeCell ref="B17:C17"/>
    <mergeCell ref="B18:C18"/>
    <mergeCell ref="D17:I17"/>
    <mergeCell ref="D18:I18"/>
    <mergeCell ref="B15:C15"/>
    <mergeCell ref="B16:C16"/>
    <mergeCell ref="D15:I15"/>
    <mergeCell ref="D16:I16"/>
    <mergeCell ref="B13:C13"/>
    <mergeCell ref="B14:C14"/>
    <mergeCell ref="D13:I13"/>
    <mergeCell ref="D14:I14"/>
    <mergeCell ref="B11:C11"/>
    <mergeCell ref="B12:C12"/>
    <mergeCell ref="D11:I11"/>
    <mergeCell ref="D12:I12"/>
    <mergeCell ref="B9:C9"/>
    <mergeCell ref="B10:C10"/>
    <mergeCell ref="D9:I9"/>
    <mergeCell ref="D10:I10"/>
    <mergeCell ref="B7:C7"/>
    <mergeCell ref="B8:C8"/>
    <mergeCell ref="D7:I7"/>
    <mergeCell ref="D8:I8"/>
    <mergeCell ref="G38:J38"/>
    <mergeCell ref="G39:J39"/>
    <mergeCell ref="G33:J33"/>
    <mergeCell ref="G34:J34"/>
    <mergeCell ref="G35:J35"/>
    <mergeCell ref="G36:J36"/>
    <mergeCell ref="G37:J37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7:I27"/>
    <mergeCell ref="D28:I28"/>
    <mergeCell ref="D29:I2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8"/>
  <dimension ref="B2:L40"/>
  <sheetViews>
    <sheetView showGridLines="0" zoomScaleSheetLayoutView="100" workbookViewId="0" topLeftCell="A1">
      <selection activeCell="B14" sqref="B14:C14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1" ht="9.75" customHeight="1"/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0.75" customHeight="1">
      <c r="B4" s="7"/>
      <c r="C4" s="7"/>
      <c r="D4" s="1"/>
      <c r="E4" s="1"/>
      <c r="F4" s="1"/>
      <c r="G4" s="1"/>
      <c r="H4" s="1"/>
      <c r="I4" s="1"/>
    </row>
    <row r="5" spans="2:11" ht="19.5" customHeight="1">
      <c r="B5" s="27" t="s">
        <v>70</v>
      </c>
      <c r="C5" s="12"/>
      <c r="K5" s="13" t="s">
        <v>7</v>
      </c>
    </row>
    <row r="6" spans="2:11" ht="0.75" customHeight="1">
      <c r="B6" s="13"/>
      <c r="C6" s="13"/>
      <c r="K6" s="13" t="s">
        <v>7</v>
      </c>
    </row>
    <row r="7" spans="2:11" ht="24.75" customHeight="1">
      <c r="B7" s="382" t="s">
        <v>28</v>
      </c>
      <c r="C7" s="382"/>
      <c r="D7" s="384" t="s">
        <v>78</v>
      </c>
      <c r="E7" s="385"/>
      <c r="F7" s="385"/>
      <c r="G7" s="385"/>
      <c r="H7" s="385"/>
      <c r="I7" s="386"/>
      <c r="J7" s="15" t="s">
        <v>33</v>
      </c>
      <c r="K7" s="16" t="s">
        <v>30</v>
      </c>
    </row>
    <row r="8" spans="2:11" ht="15" customHeight="1">
      <c r="B8" s="402"/>
      <c r="C8" s="402"/>
      <c r="D8" s="389"/>
      <c r="E8" s="390"/>
      <c r="F8" s="390"/>
      <c r="G8" s="390"/>
      <c r="H8" s="390"/>
      <c r="I8" s="391"/>
      <c r="J8" s="51"/>
      <c r="K8" s="38"/>
    </row>
    <row r="9" spans="2:11" ht="15" customHeight="1">
      <c r="B9" s="402"/>
      <c r="C9" s="402"/>
      <c r="D9" s="389"/>
      <c r="E9" s="390"/>
      <c r="F9" s="390"/>
      <c r="G9" s="390"/>
      <c r="H9" s="390"/>
      <c r="I9" s="391"/>
      <c r="J9" s="51"/>
      <c r="K9" s="38"/>
    </row>
    <row r="10" spans="2:11" ht="15" customHeight="1">
      <c r="B10" s="402"/>
      <c r="C10" s="402"/>
      <c r="D10" s="389"/>
      <c r="E10" s="390"/>
      <c r="F10" s="390"/>
      <c r="G10" s="390"/>
      <c r="H10" s="390"/>
      <c r="I10" s="391"/>
      <c r="J10" s="51"/>
      <c r="K10" s="38"/>
    </row>
    <row r="11" spans="2:11" ht="15" customHeight="1">
      <c r="B11" s="402"/>
      <c r="C11" s="402"/>
      <c r="D11" s="389"/>
      <c r="E11" s="390"/>
      <c r="F11" s="390"/>
      <c r="G11" s="390"/>
      <c r="H11" s="390"/>
      <c r="I11" s="391"/>
      <c r="J11" s="51"/>
      <c r="K11" s="38"/>
    </row>
    <row r="12" spans="2:11" ht="15" customHeight="1">
      <c r="B12" s="402"/>
      <c r="C12" s="402"/>
      <c r="D12" s="389"/>
      <c r="E12" s="390"/>
      <c r="F12" s="390"/>
      <c r="G12" s="390"/>
      <c r="H12" s="390"/>
      <c r="I12" s="391"/>
      <c r="J12" s="51"/>
      <c r="K12" s="38"/>
    </row>
    <row r="13" spans="2:11" ht="15" customHeight="1">
      <c r="B13" s="402"/>
      <c r="C13" s="402"/>
      <c r="D13" s="389"/>
      <c r="E13" s="390"/>
      <c r="F13" s="390"/>
      <c r="G13" s="390"/>
      <c r="H13" s="390"/>
      <c r="I13" s="391"/>
      <c r="J13" s="51"/>
      <c r="K13" s="38"/>
    </row>
    <row r="14" spans="2:11" ht="15" customHeight="1">
      <c r="B14" s="402"/>
      <c r="C14" s="402"/>
      <c r="D14" s="389"/>
      <c r="E14" s="390"/>
      <c r="F14" s="390"/>
      <c r="G14" s="390"/>
      <c r="H14" s="390"/>
      <c r="I14" s="391"/>
      <c r="J14" s="51"/>
      <c r="K14" s="38"/>
    </row>
    <row r="15" spans="2:11" ht="15" customHeight="1">
      <c r="B15" s="402"/>
      <c r="C15" s="402"/>
      <c r="D15" s="389"/>
      <c r="E15" s="390"/>
      <c r="F15" s="390"/>
      <c r="G15" s="390"/>
      <c r="H15" s="390"/>
      <c r="I15" s="391"/>
      <c r="J15" s="51"/>
      <c r="K15" s="38"/>
    </row>
    <row r="16" spans="2:11" ht="15" customHeight="1">
      <c r="B16" s="402"/>
      <c r="C16" s="402"/>
      <c r="D16" s="389"/>
      <c r="E16" s="390"/>
      <c r="F16" s="390"/>
      <c r="G16" s="390"/>
      <c r="H16" s="390"/>
      <c r="I16" s="391"/>
      <c r="J16" s="51"/>
      <c r="K16" s="38"/>
    </row>
    <row r="17" spans="2:11" ht="15" customHeight="1">
      <c r="B17" s="402"/>
      <c r="C17" s="402"/>
      <c r="D17" s="389"/>
      <c r="E17" s="390"/>
      <c r="F17" s="390"/>
      <c r="G17" s="390"/>
      <c r="H17" s="390"/>
      <c r="I17" s="391"/>
      <c r="J17" s="51"/>
      <c r="K17" s="38"/>
    </row>
    <row r="18" spans="2:11" ht="15" customHeight="1">
      <c r="B18" s="402"/>
      <c r="C18" s="402"/>
      <c r="D18" s="389"/>
      <c r="E18" s="390"/>
      <c r="F18" s="390"/>
      <c r="G18" s="390"/>
      <c r="H18" s="390"/>
      <c r="I18" s="391"/>
      <c r="J18" s="51"/>
      <c r="K18" s="38"/>
    </row>
    <row r="19" spans="2:11" ht="15" customHeight="1">
      <c r="B19" s="402"/>
      <c r="C19" s="402"/>
      <c r="D19" s="389"/>
      <c r="E19" s="390"/>
      <c r="F19" s="390"/>
      <c r="G19" s="390"/>
      <c r="H19" s="390"/>
      <c r="I19" s="391"/>
      <c r="J19" s="51"/>
      <c r="K19" s="38"/>
    </row>
    <row r="20" spans="2:11" ht="15" customHeight="1">
      <c r="B20" s="402"/>
      <c r="C20" s="402"/>
      <c r="D20" s="389"/>
      <c r="E20" s="390"/>
      <c r="F20" s="390"/>
      <c r="G20" s="390"/>
      <c r="H20" s="390"/>
      <c r="I20" s="391"/>
      <c r="J20" s="51"/>
      <c r="K20" s="38"/>
    </row>
    <row r="21" spans="2:11" ht="15" customHeight="1">
      <c r="B21" s="402"/>
      <c r="C21" s="402"/>
      <c r="D21" s="389"/>
      <c r="E21" s="390"/>
      <c r="F21" s="390"/>
      <c r="G21" s="390"/>
      <c r="H21" s="390"/>
      <c r="I21" s="391"/>
      <c r="J21" s="51"/>
      <c r="K21" s="38"/>
    </row>
    <row r="22" spans="2:11" ht="15" customHeight="1">
      <c r="B22" s="402"/>
      <c r="C22" s="402"/>
      <c r="D22" s="389"/>
      <c r="E22" s="390"/>
      <c r="F22" s="390"/>
      <c r="G22" s="390"/>
      <c r="H22" s="390"/>
      <c r="I22" s="391"/>
      <c r="J22" s="51"/>
      <c r="K22" s="38"/>
    </row>
    <row r="23" spans="2:11" ht="15" customHeight="1">
      <c r="B23" s="402"/>
      <c r="C23" s="402"/>
      <c r="D23" s="389"/>
      <c r="E23" s="390"/>
      <c r="F23" s="390"/>
      <c r="G23" s="390"/>
      <c r="H23" s="390"/>
      <c r="I23" s="391"/>
      <c r="J23" s="51"/>
      <c r="K23" s="38"/>
    </row>
    <row r="24" spans="2:11" ht="15" customHeight="1">
      <c r="B24" s="402"/>
      <c r="C24" s="402"/>
      <c r="D24" s="389"/>
      <c r="E24" s="390"/>
      <c r="F24" s="390"/>
      <c r="G24" s="390"/>
      <c r="H24" s="390"/>
      <c r="I24" s="391"/>
      <c r="J24" s="51"/>
      <c r="K24" s="38"/>
    </row>
    <row r="25" spans="2:11" ht="15" customHeight="1">
      <c r="B25" s="402"/>
      <c r="C25" s="402"/>
      <c r="D25" s="389"/>
      <c r="E25" s="390"/>
      <c r="F25" s="390"/>
      <c r="G25" s="390"/>
      <c r="H25" s="390"/>
      <c r="I25" s="391"/>
      <c r="J25" s="51"/>
      <c r="K25" s="38"/>
    </row>
    <row r="26" spans="2:11" ht="15" customHeight="1">
      <c r="B26" s="402"/>
      <c r="C26" s="402"/>
      <c r="D26" s="389"/>
      <c r="E26" s="390"/>
      <c r="F26" s="390"/>
      <c r="G26" s="390"/>
      <c r="H26" s="390"/>
      <c r="I26" s="391"/>
      <c r="J26" s="51"/>
      <c r="K26" s="38"/>
    </row>
    <row r="27" spans="2:11" ht="15" customHeight="1">
      <c r="B27" s="402"/>
      <c r="C27" s="402"/>
      <c r="D27" s="389"/>
      <c r="E27" s="390"/>
      <c r="F27" s="390"/>
      <c r="G27" s="390"/>
      <c r="H27" s="390"/>
      <c r="I27" s="391"/>
      <c r="J27" s="51"/>
      <c r="K27" s="38"/>
    </row>
    <row r="28" spans="2:11" ht="15" customHeight="1">
      <c r="B28" s="402"/>
      <c r="C28" s="402"/>
      <c r="D28" s="389"/>
      <c r="E28" s="390"/>
      <c r="F28" s="390"/>
      <c r="G28" s="390"/>
      <c r="H28" s="390"/>
      <c r="I28" s="391"/>
      <c r="J28" s="51"/>
      <c r="K28" s="38"/>
    </row>
    <row r="29" spans="2:11" ht="15" customHeight="1">
      <c r="B29" s="402"/>
      <c r="C29" s="402"/>
      <c r="D29" s="389"/>
      <c r="E29" s="390"/>
      <c r="F29" s="390"/>
      <c r="G29" s="390"/>
      <c r="H29" s="390"/>
      <c r="I29" s="391"/>
      <c r="J29" s="51"/>
      <c r="K29" s="38"/>
    </row>
    <row r="30" spans="2:11" ht="15" customHeight="1">
      <c r="B30" s="402"/>
      <c r="C30" s="402"/>
      <c r="D30" s="389"/>
      <c r="E30" s="390"/>
      <c r="F30" s="390"/>
      <c r="G30" s="390"/>
      <c r="H30" s="390"/>
      <c r="I30" s="391"/>
      <c r="J30" s="51"/>
      <c r="K30" s="38"/>
    </row>
    <row r="31" spans="2:11" ht="15" customHeight="1">
      <c r="B31" s="402"/>
      <c r="C31" s="402"/>
      <c r="D31" s="389"/>
      <c r="E31" s="390"/>
      <c r="F31" s="390"/>
      <c r="G31" s="390"/>
      <c r="H31" s="390"/>
      <c r="I31" s="391"/>
      <c r="J31" s="51"/>
      <c r="K31" s="38"/>
    </row>
    <row r="32" spans="8:11" ht="15" customHeight="1">
      <c r="H32" s="45"/>
      <c r="I32" s="45"/>
      <c r="J32" s="25" t="s">
        <v>27</v>
      </c>
      <c r="K32" s="17">
        <f>SUM(K8:K31)</f>
        <v>0</v>
      </c>
    </row>
    <row r="33" spans="6:12" ht="12.75">
      <c r="F33" s="112"/>
      <c r="G33" s="401"/>
      <c r="H33" s="400"/>
      <c r="I33" s="400"/>
      <c r="J33" s="400"/>
      <c r="K33" s="18"/>
      <c r="L33" s="112"/>
    </row>
    <row r="34" spans="6:12" ht="12.75">
      <c r="F34" s="112"/>
      <c r="G34" s="397"/>
      <c r="H34" s="400"/>
      <c r="I34" s="400"/>
      <c r="J34" s="400"/>
      <c r="K34" s="18"/>
      <c r="L34" s="112"/>
    </row>
    <row r="35" spans="6:12" ht="12.75">
      <c r="F35" s="112"/>
      <c r="G35" s="397"/>
      <c r="H35" s="398"/>
      <c r="I35" s="398"/>
      <c r="J35" s="398"/>
      <c r="K35" s="18"/>
      <c r="L35" s="112"/>
    </row>
    <row r="36" spans="6:12" ht="12.75">
      <c r="F36" s="112"/>
      <c r="G36" s="397"/>
      <c r="H36" s="398"/>
      <c r="I36" s="398"/>
      <c r="J36" s="398"/>
      <c r="K36" s="18"/>
      <c r="L36" s="112"/>
    </row>
    <row r="37" spans="6:12" ht="12.75">
      <c r="F37" s="112"/>
      <c r="G37" s="397"/>
      <c r="H37" s="398"/>
      <c r="I37" s="398"/>
      <c r="J37" s="398"/>
      <c r="K37" s="18"/>
      <c r="L37" s="112"/>
    </row>
    <row r="38" spans="6:12" ht="12.75">
      <c r="F38" s="112"/>
      <c r="G38" s="397"/>
      <c r="H38" s="398"/>
      <c r="I38" s="398"/>
      <c r="J38" s="398"/>
      <c r="K38" s="18"/>
      <c r="L38" s="112"/>
    </row>
    <row r="39" spans="6:12" ht="12.75">
      <c r="F39" s="112"/>
      <c r="G39" s="399"/>
      <c r="H39" s="400"/>
      <c r="I39" s="400"/>
      <c r="J39" s="400"/>
      <c r="K39" s="41"/>
      <c r="L39" s="112"/>
    </row>
    <row r="40" spans="6:12" ht="12.75">
      <c r="F40" s="112"/>
      <c r="G40" s="112"/>
      <c r="H40" s="112"/>
      <c r="I40" s="112"/>
      <c r="J40" s="119"/>
      <c r="K40" s="41"/>
      <c r="L40" s="112"/>
    </row>
  </sheetData>
  <sheetProtection password="CB9D" sheet="1" objects="1" scenarios="1" selectLockedCells="1"/>
  <mergeCells count="57">
    <mergeCell ref="G38:J38"/>
    <mergeCell ref="G39:J39"/>
    <mergeCell ref="G33:J33"/>
    <mergeCell ref="G34:J34"/>
    <mergeCell ref="G35:J35"/>
    <mergeCell ref="G36:J36"/>
    <mergeCell ref="G37:J37"/>
    <mergeCell ref="B7:C7"/>
    <mergeCell ref="B8:C8"/>
    <mergeCell ref="D7:I7"/>
    <mergeCell ref="D8:I8"/>
    <mergeCell ref="B9:C9"/>
    <mergeCell ref="B10:C10"/>
    <mergeCell ref="D9:I9"/>
    <mergeCell ref="D10:I10"/>
    <mergeCell ref="B11:C11"/>
    <mergeCell ref="B12:C12"/>
    <mergeCell ref="D11:I11"/>
    <mergeCell ref="D12:I12"/>
    <mergeCell ref="B13:C13"/>
    <mergeCell ref="B14:C14"/>
    <mergeCell ref="D13:I13"/>
    <mergeCell ref="D14:I14"/>
    <mergeCell ref="B15:C15"/>
    <mergeCell ref="B16:C16"/>
    <mergeCell ref="D15:I15"/>
    <mergeCell ref="D16:I16"/>
    <mergeCell ref="B17:C17"/>
    <mergeCell ref="B18:C18"/>
    <mergeCell ref="D17:I17"/>
    <mergeCell ref="D18:I18"/>
    <mergeCell ref="B26:C26"/>
    <mergeCell ref="B27:C27"/>
    <mergeCell ref="D27:I27"/>
    <mergeCell ref="B24:C24"/>
    <mergeCell ref="B25:C25"/>
    <mergeCell ref="B28:C28"/>
    <mergeCell ref="B31:C31"/>
    <mergeCell ref="B29:C29"/>
    <mergeCell ref="B30:C30"/>
    <mergeCell ref="B23:C23"/>
    <mergeCell ref="B19:C19"/>
    <mergeCell ref="B20:C20"/>
    <mergeCell ref="B21:C21"/>
    <mergeCell ref="B22:C22"/>
    <mergeCell ref="D19:I19"/>
    <mergeCell ref="D20:I20"/>
    <mergeCell ref="D21:I21"/>
    <mergeCell ref="D22:I22"/>
    <mergeCell ref="D30:I30"/>
    <mergeCell ref="D31:I31"/>
    <mergeCell ref="D23:I23"/>
    <mergeCell ref="D24:I24"/>
    <mergeCell ref="D25:I25"/>
    <mergeCell ref="D26:I26"/>
    <mergeCell ref="D28:I28"/>
    <mergeCell ref="D29:I2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árok6"/>
  <dimension ref="B2:M30"/>
  <sheetViews>
    <sheetView showGridLines="0" workbookViewId="0" topLeftCell="A1">
      <selection activeCell="J8" sqref="J8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9" width="14.421875" style="6" customWidth="1"/>
    <col min="10" max="10" width="16.140625" style="6" customWidth="1"/>
    <col min="11" max="11" width="9.140625" style="4" hidden="1" customWidth="1"/>
    <col min="12" max="16384" width="9.140625" style="4" customWidth="1"/>
  </cols>
  <sheetData>
    <row r="2" spans="2:7" ht="12.75">
      <c r="B2" s="7" t="s">
        <v>84</v>
      </c>
      <c r="C2" s="7"/>
      <c r="D2" s="8">
        <f>Sumár!$E$4</f>
        <v>0</v>
      </c>
      <c r="E2" s="8"/>
      <c r="F2" s="8"/>
      <c r="G2" s="8"/>
    </row>
    <row r="3" spans="2:9" ht="12.75">
      <c r="B3" s="9" t="s">
        <v>31</v>
      </c>
      <c r="C3" s="9"/>
      <c r="D3" s="2">
        <f>Sumár!G1</f>
        <v>0</v>
      </c>
      <c r="E3" s="10" t="s">
        <v>32</v>
      </c>
      <c r="F3" s="2">
        <f>Sumár!I1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51</v>
      </c>
      <c r="C5" s="12"/>
    </row>
    <row r="6" spans="2:10" ht="12.75">
      <c r="B6" s="13"/>
      <c r="C6" s="13"/>
      <c r="J6" s="13" t="s">
        <v>7</v>
      </c>
    </row>
    <row r="7" spans="2:10" ht="37.5" customHeight="1">
      <c r="B7" s="382" t="s">
        <v>28</v>
      </c>
      <c r="C7" s="382"/>
      <c r="D7" s="384" t="s">
        <v>79</v>
      </c>
      <c r="E7" s="385"/>
      <c r="F7" s="385"/>
      <c r="G7" s="385"/>
      <c r="H7" s="403"/>
      <c r="I7" s="15" t="s">
        <v>33</v>
      </c>
      <c r="J7" s="16" t="s">
        <v>30</v>
      </c>
    </row>
    <row r="8" spans="2:11" ht="15" customHeight="1">
      <c r="B8" s="402"/>
      <c r="C8" s="402"/>
      <c r="D8" s="389"/>
      <c r="E8" s="390"/>
      <c r="F8" s="390"/>
      <c r="G8" s="390"/>
      <c r="H8" s="368"/>
      <c r="I8" s="51"/>
      <c r="J8" s="38"/>
      <c r="K8" s="4">
        <f aca="true" t="shared" si="0" ref="K8:K28">RIGHT(H8)</f>
      </c>
    </row>
    <row r="9" spans="2:11" ht="15" customHeight="1">
      <c r="B9" s="402"/>
      <c r="C9" s="402"/>
      <c r="D9" s="389"/>
      <c r="E9" s="390"/>
      <c r="F9" s="390"/>
      <c r="G9" s="390"/>
      <c r="H9" s="368"/>
      <c r="I9" s="51"/>
      <c r="J9" s="38"/>
      <c r="K9" s="4">
        <f t="shared" si="0"/>
      </c>
    </row>
    <row r="10" spans="2:11" ht="15" customHeight="1">
      <c r="B10" s="402"/>
      <c r="C10" s="402"/>
      <c r="D10" s="389"/>
      <c r="E10" s="390"/>
      <c r="F10" s="390"/>
      <c r="G10" s="390"/>
      <c r="H10" s="368"/>
      <c r="I10" s="51"/>
      <c r="J10" s="38"/>
      <c r="K10" s="4">
        <f t="shared" si="0"/>
      </c>
    </row>
    <row r="11" spans="2:11" ht="15" customHeight="1">
      <c r="B11" s="402"/>
      <c r="C11" s="402"/>
      <c r="D11" s="389"/>
      <c r="E11" s="390"/>
      <c r="F11" s="390"/>
      <c r="G11" s="390"/>
      <c r="H11" s="368"/>
      <c r="I11" s="51"/>
      <c r="J11" s="38"/>
      <c r="K11" s="4">
        <f t="shared" si="0"/>
      </c>
    </row>
    <row r="12" spans="2:11" ht="15" customHeight="1">
      <c r="B12" s="402"/>
      <c r="C12" s="402"/>
      <c r="D12" s="389"/>
      <c r="E12" s="390"/>
      <c r="F12" s="390"/>
      <c r="G12" s="390"/>
      <c r="H12" s="368"/>
      <c r="I12" s="51"/>
      <c r="J12" s="38"/>
      <c r="K12" s="4">
        <f t="shared" si="0"/>
      </c>
    </row>
    <row r="13" spans="2:11" ht="15" customHeight="1">
      <c r="B13" s="402"/>
      <c r="C13" s="402"/>
      <c r="D13" s="389"/>
      <c r="E13" s="390"/>
      <c r="F13" s="390"/>
      <c r="G13" s="390"/>
      <c r="H13" s="368"/>
      <c r="I13" s="51"/>
      <c r="J13" s="38"/>
      <c r="K13" s="4">
        <f t="shared" si="0"/>
      </c>
    </row>
    <row r="14" spans="2:11" ht="15" customHeight="1">
      <c r="B14" s="402"/>
      <c r="C14" s="402"/>
      <c r="D14" s="389"/>
      <c r="E14" s="390"/>
      <c r="F14" s="390"/>
      <c r="G14" s="390"/>
      <c r="H14" s="368"/>
      <c r="I14" s="51"/>
      <c r="J14" s="38"/>
      <c r="K14" s="4">
        <f t="shared" si="0"/>
      </c>
    </row>
    <row r="15" spans="2:11" ht="15" customHeight="1">
      <c r="B15" s="402"/>
      <c r="C15" s="402"/>
      <c r="D15" s="389"/>
      <c r="E15" s="390"/>
      <c r="F15" s="390"/>
      <c r="G15" s="390"/>
      <c r="H15" s="368"/>
      <c r="I15" s="51"/>
      <c r="J15" s="38"/>
      <c r="K15" s="4">
        <f t="shared" si="0"/>
      </c>
    </row>
    <row r="16" spans="2:11" ht="15" customHeight="1">
      <c r="B16" s="402"/>
      <c r="C16" s="402"/>
      <c r="D16" s="389"/>
      <c r="E16" s="390"/>
      <c r="F16" s="390"/>
      <c r="G16" s="390"/>
      <c r="H16" s="368"/>
      <c r="I16" s="51"/>
      <c r="J16" s="38"/>
      <c r="K16" s="4">
        <f t="shared" si="0"/>
      </c>
    </row>
    <row r="17" spans="2:11" ht="15" customHeight="1">
      <c r="B17" s="402"/>
      <c r="C17" s="402"/>
      <c r="D17" s="389"/>
      <c r="E17" s="390"/>
      <c r="F17" s="390"/>
      <c r="G17" s="390"/>
      <c r="H17" s="368"/>
      <c r="I17" s="51"/>
      <c r="J17" s="38"/>
      <c r="K17" s="4">
        <f t="shared" si="0"/>
      </c>
    </row>
    <row r="18" spans="2:11" ht="15" customHeight="1">
      <c r="B18" s="402"/>
      <c r="C18" s="402"/>
      <c r="D18" s="389"/>
      <c r="E18" s="390"/>
      <c r="F18" s="390"/>
      <c r="G18" s="390"/>
      <c r="H18" s="368"/>
      <c r="I18" s="51"/>
      <c r="J18" s="38"/>
      <c r="K18" s="4">
        <f t="shared" si="0"/>
      </c>
    </row>
    <row r="19" spans="2:11" ht="15" customHeight="1">
      <c r="B19" s="402"/>
      <c r="C19" s="402"/>
      <c r="D19" s="389"/>
      <c r="E19" s="390"/>
      <c r="F19" s="390"/>
      <c r="G19" s="390"/>
      <c r="H19" s="368"/>
      <c r="I19" s="51"/>
      <c r="J19" s="38"/>
      <c r="K19" s="4">
        <f t="shared" si="0"/>
      </c>
    </row>
    <row r="20" spans="2:11" ht="15" customHeight="1">
      <c r="B20" s="402"/>
      <c r="C20" s="402"/>
      <c r="D20" s="389"/>
      <c r="E20" s="390"/>
      <c r="F20" s="390"/>
      <c r="G20" s="390"/>
      <c r="H20" s="368"/>
      <c r="I20" s="51"/>
      <c r="J20" s="38"/>
      <c r="K20" s="4">
        <f t="shared" si="0"/>
      </c>
    </row>
    <row r="21" spans="2:13" ht="15" customHeight="1">
      <c r="B21" s="402"/>
      <c r="C21" s="402"/>
      <c r="D21" s="389"/>
      <c r="E21" s="390"/>
      <c r="F21" s="390"/>
      <c r="G21" s="390"/>
      <c r="H21" s="368"/>
      <c r="I21" s="51"/>
      <c r="J21" s="38"/>
      <c r="K21" s="4">
        <f t="shared" si="0"/>
      </c>
      <c r="M21" s="1"/>
    </row>
    <row r="22" spans="2:11" ht="15" customHeight="1">
      <c r="B22" s="402"/>
      <c r="C22" s="402"/>
      <c r="D22" s="389"/>
      <c r="E22" s="390"/>
      <c r="F22" s="390"/>
      <c r="G22" s="390"/>
      <c r="H22" s="368"/>
      <c r="I22" s="51"/>
      <c r="J22" s="38"/>
      <c r="K22" s="4">
        <f t="shared" si="0"/>
      </c>
    </row>
    <row r="23" spans="2:11" ht="15" customHeight="1">
      <c r="B23" s="402"/>
      <c r="C23" s="402"/>
      <c r="D23" s="389"/>
      <c r="E23" s="390"/>
      <c r="F23" s="390"/>
      <c r="G23" s="390"/>
      <c r="H23" s="368"/>
      <c r="I23" s="51"/>
      <c r="J23" s="38"/>
      <c r="K23" s="4">
        <f t="shared" si="0"/>
      </c>
    </row>
    <row r="24" spans="2:11" ht="15" customHeight="1">
      <c r="B24" s="402"/>
      <c r="C24" s="402"/>
      <c r="D24" s="389"/>
      <c r="E24" s="390"/>
      <c r="F24" s="390"/>
      <c r="G24" s="390"/>
      <c r="H24" s="368"/>
      <c r="I24" s="51"/>
      <c r="J24" s="38"/>
      <c r="K24" s="4">
        <f t="shared" si="0"/>
      </c>
    </row>
    <row r="25" spans="2:11" ht="15" customHeight="1">
      <c r="B25" s="402"/>
      <c r="C25" s="402"/>
      <c r="D25" s="389"/>
      <c r="E25" s="390"/>
      <c r="F25" s="390"/>
      <c r="G25" s="390"/>
      <c r="H25" s="368"/>
      <c r="I25" s="51"/>
      <c r="J25" s="38"/>
      <c r="K25" s="4">
        <f t="shared" si="0"/>
      </c>
    </row>
    <row r="26" spans="2:11" ht="15" customHeight="1">
      <c r="B26" s="402"/>
      <c r="C26" s="402"/>
      <c r="D26" s="389"/>
      <c r="E26" s="390"/>
      <c r="F26" s="390"/>
      <c r="G26" s="390"/>
      <c r="H26" s="368"/>
      <c r="I26" s="51"/>
      <c r="J26" s="38"/>
      <c r="K26" s="4">
        <f t="shared" si="0"/>
      </c>
    </row>
    <row r="27" spans="2:11" ht="15" customHeight="1">
      <c r="B27" s="402"/>
      <c r="C27" s="402"/>
      <c r="D27" s="389"/>
      <c r="E27" s="390"/>
      <c r="F27" s="390"/>
      <c r="G27" s="390"/>
      <c r="H27" s="368"/>
      <c r="I27" s="51"/>
      <c r="J27" s="38"/>
      <c r="K27" s="4">
        <f t="shared" si="0"/>
      </c>
    </row>
    <row r="28" spans="2:11" ht="15" customHeight="1">
      <c r="B28" s="402"/>
      <c r="C28" s="402"/>
      <c r="D28" s="389"/>
      <c r="E28" s="390"/>
      <c r="F28" s="390"/>
      <c r="G28" s="390"/>
      <c r="H28" s="368"/>
      <c r="I28" s="51"/>
      <c r="J28" s="38"/>
      <c r="K28" s="4">
        <f t="shared" si="0"/>
      </c>
    </row>
    <row r="29" spans="2:10" ht="15" customHeight="1">
      <c r="B29" s="402"/>
      <c r="C29" s="402"/>
      <c r="D29" s="389"/>
      <c r="E29" s="390"/>
      <c r="F29" s="390"/>
      <c r="G29" s="390"/>
      <c r="H29" s="368"/>
      <c r="I29" s="51"/>
      <c r="J29" s="38"/>
    </row>
    <row r="30" spans="9:10" ht="12.75">
      <c r="I30" s="25" t="s">
        <v>27</v>
      </c>
      <c r="J30" s="17">
        <f>SUM(J8:J29)</f>
        <v>0</v>
      </c>
    </row>
  </sheetData>
  <sheetProtection password="CB9D" sheet="1" objects="1" scenarios="1" selectLockedCells="1"/>
  <mergeCells count="46">
    <mergeCell ref="D27:H27"/>
    <mergeCell ref="D28:H28"/>
    <mergeCell ref="D29:H29"/>
    <mergeCell ref="B29:C29"/>
    <mergeCell ref="B27:C27"/>
    <mergeCell ref="B28:C28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B26:C26"/>
    <mergeCell ref="D25:H25"/>
    <mergeCell ref="D26:H26"/>
    <mergeCell ref="B23:C23"/>
    <mergeCell ref="B24:C24"/>
    <mergeCell ref="D23:H23"/>
    <mergeCell ref="D24:H24"/>
    <mergeCell ref="B17:C17"/>
    <mergeCell ref="B18:C18"/>
    <mergeCell ref="D17:H17"/>
    <mergeCell ref="B15:C15"/>
    <mergeCell ref="B16:C16"/>
    <mergeCell ref="D15:H15"/>
    <mergeCell ref="D16:H16"/>
    <mergeCell ref="D18:H18"/>
    <mergeCell ref="B13:C13"/>
    <mergeCell ref="B14:C14"/>
    <mergeCell ref="D13:H13"/>
    <mergeCell ref="D14:H14"/>
    <mergeCell ref="B11:C11"/>
    <mergeCell ref="B12:C12"/>
    <mergeCell ref="D11:H11"/>
    <mergeCell ref="D12:H12"/>
    <mergeCell ref="B9:C9"/>
    <mergeCell ref="B10:C10"/>
    <mergeCell ref="D9:H9"/>
    <mergeCell ref="D10:H10"/>
    <mergeCell ref="B7:C7"/>
    <mergeCell ref="B8:C8"/>
    <mergeCell ref="D7:H7"/>
    <mergeCell ref="D8:H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árok24"/>
  <dimension ref="B2:M30"/>
  <sheetViews>
    <sheetView showGridLines="0" workbookViewId="0" topLeftCell="A1">
      <selection activeCell="J8" sqref="J8"/>
    </sheetView>
  </sheetViews>
  <sheetFormatPr defaultColWidth="9.140625" defaultRowHeight="12.75"/>
  <cols>
    <col min="1" max="1" width="2.7109375" style="4" customWidth="1"/>
    <col min="2" max="3" width="11.00390625" style="4" customWidth="1"/>
    <col min="4" max="4" width="17.8515625" style="4" customWidth="1"/>
    <col min="5" max="5" width="14.57421875" style="4" customWidth="1"/>
    <col min="6" max="6" width="12.57421875" style="4" customWidth="1"/>
    <col min="7" max="7" width="13.421875" style="4" customWidth="1"/>
    <col min="8" max="8" width="15.57421875" style="5" customWidth="1"/>
    <col min="9" max="9" width="14.421875" style="6" customWidth="1"/>
    <col min="10" max="10" width="16.140625" style="6" customWidth="1"/>
    <col min="11" max="11" width="9.140625" style="4" hidden="1" customWidth="1"/>
    <col min="12" max="16384" width="9.140625" style="4" customWidth="1"/>
  </cols>
  <sheetData>
    <row r="2" spans="2:7" ht="12.75">
      <c r="B2" s="7" t="s">
        <v>84</v>
      </c>
      <c r="C2" s="7"/>
      <c r="D2" s="8">
        <f>Sumár!$E$4</f>
        <v>0</v>
      </c>
      <c r="E2" s="8"/>
      <c r="F2" s="8"/>
      <c r="G2" s="8"/>
    </row>
    <row r="3" spans="2:9" ht="12.75">
      <c r="B3" s="9" t="s">
        <v>31</v>
      </c>
      <c r="C3" s="9"/>
      <c r="D3" s="2">
        <f>Sumár!G1</f>
        <v>0</v>
      </c>
      <c r="E3" s="10" t="s">
        <v>32</v>
      </c>
      <c r="F3" s="2">
        <f>Sumár!I1</f>
        <v>0</v>
      </c>
      <c r="G3" s="11"/>
      <c r="H3" s="4"/>
      <c r="I3" s="4"/>
    </row>
    <row r="4" spans="2:9" ht="6" customHeight="1">
      <c r="B4" s="9"/>
      <c r="C4" s="9"/>
      <c r="D4" s="11"/>
      <c r="E4" s="11"/>
      <c r="F4" s="11"/>
      <c r="G4" s="11"/>
      <c r="H4" s="4"/>
      <c r="I4" s="4"/>
    </row>
    <row r="5" spans="2:3" ht="18">
      <c r="B5" s="12" t="s">
        <v>51</v>
      </c>
      <c r="C5" s="12"/>
    </row>
    <row r="6" spans="2:10" ht="12.75">
      <c r="B6" s="13"/>
      <c r="C6" s="13"/>
      <c r="J6" s="13" t="s">
        <v>7</v>
      </c>
    </row>
    <row r="7" spans="2:10" ht="37.5" customHeight="1">
      <c r="B7" s="382" t="s">
        <v>28</v>
      </c>
      <c r="C7" s="382"/>
      <c r="D7" s="384" t="s">
        <v>79</v>
      </c>
      <c r="E7" s="385"/>
      <c r="F7" s="385"/>
      <c r="G7" s="385"/>
      <c r="H7" s="403"/>
      <c r="I7" s="15" t="s">
        <v>33</v>
      </c>
      <c r="J7" s="16" t="s">
        <v>30</v>
      </c>
    </row>
    <row r="8" spans="2:11" ht="15" customHeight="1">
      <c r="B8" s="402"/>
      <c r="C8" s="402"/>
      <c r="D8" s="389"/>
      <c r="E8" s="390"/>
      <c r="F8" s="390"/>
      <c r="G8" s="390"/>
      <c r="H8" s="368"/>
      <c r="I8" s="51"/>
      <c r="J8" s="38"/>
      <c r="K8" s="4">
        <f aca="true" t="shared" si="0" ref="K8:K28">RIGHT(H8)</f>
      </c>
    </row>
    <row r="9" spans="2:11" ht="15" customHeight="1">
      <c r="B9" s="402"/>
      <c r="C9" s="402"/>
      <c r="D9" s="389"/>
      <c r="E9" s="390"/>
      <c r="F9" s="390"/>
      <c r="G9" s="390"/>
      <c r="H9" s="368"/>
      <c r="I9" s="51"/>
      <c r="J9" s="38"/>
      <c r="K9" s="4">
        <f t="shared" si="0"/>
      </c>
    </row>
    <row r="10" spans="2:11" ht="15" customHeight="1">
      <c r="B10" s="402"/>
      <c r="C10" s="402"/>
      <c r="D10" s="389"/>
      <c r="E10" s="390"/>
      <c r="F10" s="390"/>
      <c r="G10" s="390"/>
      <c r="H10" s="368"/>
      <c r="I10" s="51"/>
      <c r="J10" s="38"/>
      <c r="K10" s="4">
        <f t="shared" si="0"/>
      </c>
    </row>
    <row r="11" spans="2:11" ht="15" customHeight="1">
      <c r="B11" s="402"/>
      <c r="C11" s="402"/>
      <c r="D11" s="389"/>
      <c r="E11" s="390"/>
      <c r="F11" s="390"/>
      <c r="G11" s="390"/>
      <c r="H11" s="368"/>
      <c r="I11" s="51"/>
      <c r="J11" s="38"/>
      <c r="K11" s="4">
        <f t="shared" si="0"/>
      </c>
    </row>
    <row r="12" spans="2:11" ht="15" customHeight="1">
      <c r="B12" s="402"/>
      <c r="C12" s="402"/>
      <c r="D12" s="389"/>
      <c r="E12" s="390"/>
      <c r="F12" s="390"/>
      <c r="G12" s="390"/>
      <c r="H12" s="368"/>
      <c r="I12" s="51"/>
      <c r="J12" s="38"/>
      <c r="K12" s="4">
        <f t="shared" si="0"/>
      </c>
    </row>
    <row r="13" spans="2:11" ht="15" customHeight="1">
      <c r="B13" s="402"/>
      <c r="C13" s="402"/>
      <c r="D13" s="389"/>
      <c r="E13" s="390"/>
      <c r="F13" s="390"/>
      <c r="G13" s="390"/>
      <c r="H13" s="368"/>
      <c r="I13" s="51"/>
      <c r="J13" s="38"/>
      <c r="K13" s="4">
        <f t="shared" si="0"/>
      </c>
    </row>
    <row r="14" spans="2:11" ht="15" customHeight="1">
      <c r="B14" s="402"/>
      <c r="C14" s="402"/>
      <c r="D14" s="389"/>
      <c r="E14" s="390"/>
      <c r="F14" s="390"/>
      <c r="G14" s="390"/>
      <c r="H14" s="368"/>
      <c r="I14" s="51"/>
      <c r="J14" s="38"/>
      <c r="K14" s="4">
        <f t="shared" si="0"/>
      </c>
    </row>
    <row r="15" spans="2:11" ht="15" customHeight="1">
      <c r="B15" s="402"/>
      <c r="C15" s="402"/>
      <c r="D15" s="389"/>
      <c r="E15" s="390"/>
      <c r="F15" s="390"/>
      <c r="G15" s="390"/>
      <c r="H15" s="368"/>
      <c r="I15" s="51"/>
      <c r="J15" s="38"/>
      <c r="K15" s="4">
        <f t="shared" si="0"/>
      </c>
    </row>
    <row r="16" spans="2:11" ht="15" customHeight="1">
      <c r="B16" s="402"/>
      <c r="C16" s="402"/>
      <c r="D16" s="389"/>
      <c r="E16" s="390"/>
      <c r="F16" s="390"/>
      <c r="G16" s="390"/>
      <c r="H16" s="368"/>
      <c r="I16" s="51"/>
      <c r="J16" s="38"/>
      <c r="K16" s="4">
        <f t="shared" si="0"/>
      </c>
    </row>
    <row r="17" spans="2:11" ht="15" customHeight="1">
      <c r="B17" s="402"/>
      <c r="C17" s="402"/>
      <c r="D17" s="389"/>
      <c r="E17" s="390"/>
      <c r="F17" s="390"/>
      <c r="G17" s="390"/>
      <c r="H17" s="368"/>
      <c r="I17" s="51"/>
      <c r="J17" s="38"/>
      <c r="K17" s="4">
        <f t="shared" si="0"/>
      </c>
    </row>
    <row r="18" spans="2:11" ht="15" customHeight="1">
      <c r="B18" s="402"/>
      <c r="C18" s="402"/>
      <c r="D18" s="389"/>
      <c r="E18" s="390"/>
      <c r="F18" s="390"/>
      <c r="G18" s="390"/>
      <c r="H18" s="368"/>
      <c r="I18" s="51"/>
      <c r="J18" s="38"/>
      <c r="K18" s="4">
        <f t="shared" si="0"/>
      </c>
    </row>
    <row r="19" spans="2:11" ht="15" customHeight="1">
      <c r="B19" s="402"/>
      <c r="C19" s="402"/>
      <c r="D19" s="389"/>
      <c r="E19" s="390"/>
      <c r="F19" s="390"/>
      <c r="G19" s="390"/>
      <c r="H19" s="368"/>
      <c r="I19" s="51"/>
      <c r="J19" s="38"/>
      <c r="K19" s="4">
        <f t="shared" si="0"/>
      </c>
    </row>
    <row r="20" spans="2:11" ht="15" customHeight="1">
      <c r="B20" s="402"/>
      <c r="C20" s="402"/>
      <c r="D20" s="389"/>
      <c r="E20" s="390"/>
      <c r="F20" s="390"/>
      <c r="G20" s="390"/>
      <c r="H20" s="368"/>
      <c r="I20" s="51"/>
      <c r="J20" s="38"/>
      <c r="K20" s="4">
        <f t="shared" si="0"/>
      </c>
    </row>
    <row r="21" spans="2:13" ht="15" customHeight="1">
      <c r="B21" s="402"/>
      <c r="C21" s="402"/>
      <c r="D21" s="389"/>
      <c r="E21" s="390"/>
      <c r="F21" s="390"/>
      <c r="G21" s="390"/>
      <c r="H21" s="368"/>
      <c r="I21" s="51"/>
      <c r="J21" s="38"/>
      <c r="K21" s="4">
        <f t="shared" si="0"/>
      </c>
      <c r="M21" s="1"/>
    </row>
    <row r="22" spans="2:11" ht="15" customHeight="1">
      <c r="B22" s="402"/>
      <c r="C22" s="402"/>
      <c r="D22" s="389"/>
      <c r="E22" s="390"/>
      <c r="F22" s="390"/>
      <c r="G22" s="390"/>
      <c r="H22" s="368"/>
      <c r="I22" s="51"/>
      <c r="J22" s="38"/>
      <c r="K22" s="4">
        <f t="shared" si="0"/>
      </c>
    </row>
    <row r="23" spans="2:11" ht="15" customHeight="1">
      <c r="B23" s="402"/>
      <c r="C23" s="402"/>
      <c r="D23" s="389"/>
      <c r="E23" s="390"/>
      <c r="F23" s="390"/>
      <c r="G23" s="390"/>
      <c r="H23" s="368"/>
      <c r="I23" s="51"/>
      <c r="J23" s="38"/>
      <c r="K23" s="4">
        <f t="shared" si="0"/>
      </c>
    </row>
    <row r="24" spans="2:11" ht="15" customHeight="1">
      <c r="B24" s="402"/>
      <c r="C24" s="402"/>
      <c r="D24" s="389"/>
      <c r="E24" s="390"/>
      <c r="F24" s="390"/>
      <c r="G24" s="390"/>
      <c r="H24" s="368"/>
      <c r="I24" s="51"/>
      <c r="J24" s="38"/>
      <c r="K24" s="4">
        <f t="shared" si="0"/>
      </c>
    </row>
    <row r="25" spans="2:11" ht="15" customHeight="1">
      <c r="B25" s="402"/>
      <c r="C25" s="402"/>
      <c r="D25" s="389"/>
      <c r="E25" s="390"/>
      <c r="F25" s="390"/>
      <c r="G25" s="390"/>
      <c r="H25" s="368"/>
      <c r="I25" s="51"/>
      <c r="J25" s="38"/>
      <c r="K25" s="4">
        <f t="shared" si="0"/>
      </c>
    </row>
    <row r="26" spans="2:11" ht="15" customHeight="1">
      <c r="B26" s="402"/>
      <c r="C26" s="402"/>
      <c r="D26" s="389"/>
      <c r="E26" s="390"/>
      <c r="F26" s="390"/>
      <c r="G26" s="390"/>
      <c r="H26" s="368"/>
      <c r="I26" s="51"/>
      <c r="J26" s="38"/>
      <c r="K26" s="4">
        <f t="shared" si="0"/>
      </c>
    </row>
    <row r="27" spans="2:11" ht="15" customHeight="1">
      <c r="B27" s="402"/>
      <c r="C27" s="402"/>
      <c r="D27" s="389"/>
      <c r="E27" s="390"/>
      <c r="F27" s="390"/>
      <c r="G27" s="390"/>
      <c r="H27" s="368"/>
      <c r="I27" s="51"/>
      <c r="J27" s="38"/>
      <c r="K27" s="4">
        <f t="shared" si="0"/>
      </c>
    </row>
    <row r="28" spans="2:11" ht="15" customHeight="1">
      <c r="B28" s="402"/>
      <c r="C28" s="402"/>
      <c r="D28" s="389"/>
      <c r="E28" s="390"/>
      <c r="F28" s="390"/>
      <c r="G28" s="390"/>
      <c r="H28" s="368"/>
      <c r="I28" s="51"/>
      <c r="J28" s="38"/>
      <c r="K28" s="4">
        <f t="shared" si="0"/>
      </c>
    </row>
    <row r="29" spans="2:10" ht="15" customHeight="1">
      <c r="B29" s="402"/>
      <c r="C29" s="402"/>
      <c r="D29" s="389"/>
      <c r="E29" s="390"/>
      <c r="F29" s="390"/>
      <c r="G29" s="390"/>
      <c r="H29" s="368"/>
      <c r="I29" s="51"/>
      <c r="J29" s="38"/>
    </row>
    <row r="30" spans="9:10" ht="12.75">
      <c r="I30" s="25" t="s">
        <v>27</v>
      </c>
      <c r="J30" s="17">
        <f>SUM(J8:J29)</f>
        <v>0</v>
      </c>
    </row>
  </sheetData>
  <sheetProtection password="CB9D" sheet="1" objects="1" scenarios="1" selectLockedCells="1"/>
  <mergeCells count="46">
    <mergeCell ref="B7:C7"/>
    <mergeCell ref="B8:C8"/>
    <mergeCell ref="D7:H7"/>
    <mergeCell ref="D8:H8"/>
    <mergeCell ref="B9:C9"/>
    <mergeCell ref="B10:C10"/>
    <mergeCell ref="D9:H9"/>
    <mergeCell ref="D10:H10"/>
    <mergeCell ref="B11:C11"/>
    <mergeCell ref="B12:C12"/>
    <mergeCell ref="D11:H11"/>
    <mergeCell ref="D12:H12"/>
    <mergeCell ref="B13:C13"/>
    <mergeCell ref="B14:C14"/>
    <mergeCell ref="D13:H13"/>
    <mergeCell ref="D14:H14"/>
    <mergeCell ref="B17:C17"/>
    <mergeCell ref="B18:C18"/>
    <mergeCell ref="D17:H17"/>
    <mergeCell ref="B15:C15"/>
    <mergeCell ref="B16:C16"/>
    <mergeCell ref="D15:H15"/>
    <mergeCell ref="D16:H16"/>
    <mergeCell ref="D18:H18"/>
    <mergeCell ref="B26:C26"/>
    <mergeCell ref="D25:H25"/>
    <mergeCell ref="D26:H26"/>
    <mergeCell ref="B23:C23"/>
    <mergeCell ref="B24:C24"/>
    <mergeCell ref="D23:H23"/>
    <mergeCell ref="D24:H24"/>
    <mergeCell ref="D19:H19"/>
    <mergeCell ref="D20:H20"/>
    <mergeCell ref="B25:C25"/>
    <mergeCell ref="B21:C21"/>
    <mergeCell ref="B22:C22"/>
    <mergeCell ref="D21:H21"/>
    <mergeCell ref="D22:H22"/>
    <mergeCell ref="B19:C19"/>
    <mergeCell ref="B20:C20"/>
    <mergeCell ref="D27:H27"/>
    <mergeCell ref="D28:H28"/>
    <mergeCell ref="D29:H29"/>
    <mergeCell ref="B29:C29"/>
    <mergeCell ref="B27:C27"/>
    <mergeCell ref="B28:C2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árok25"/>
  <dimension ref="B2:L25"/>
  <sheetViews>
    <sheetView showGridLines="0" workbookViewId="0" topLeftCell="A1">
      <selection activeCell="K7" sqref="K7"/>
    </sheetView>
  </sheetViews>
  <sheetFormatPr defaultColWidth="9.140625" defaultRowHeight="12.75"/>
  <cols>
    <col min="1" max="1" width="2.7109375" style="4" customWidth="1"/>
    <col min="2" max="2" width="17.7109375" style="4" customWidth="1"/>
    <col min="3" max="3" width="2.140625" style="4" customWidth="1"/>
    <col min="4" max="4" width="16.57421875" style="4" customWidth="1"/>
    <col min="5" max="5" width="9.7109375" style="4" customWidth="1"/>
    <col min="6" max="7" width="11.7109375" style="4" customWidth="1"/>
    <col min="8" max="8" width="12.00390625" style="4" customWidth="1"/>
    <col min="9" max="9" width="10.8515625" style="4" customWidth="1"/>
    <col min="10" max="10" width="14.140625" style="5" customWidth="1"/>
    <col min="11" max="11" width="19.00390625" style="6" customWidth="1"/>
    <col min="12" max="16384" width="9.140625" style="4" customWidth="1"/>
  </cols>
  <sheetData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3" ht="18">
      <c r="B4" s="27" t="s">
        <v>69</v>
      </c>
      <c r="C4" s="12"/>
    </row>
    <row r="5" spans="2:11" ht="12.75">
      <c r="B5" s="13"/>
      <c r="C5" s="13"/>
      <c r="K5" s="13" t="s">
        <v>7</v>
      </c>
    </row>
    <row r="6" spans="2:11" ht="12.75">
      <c r="B6" s="364"/>
      <c r="C6" s="404"/>
      <c r="D6" s="404"/>
      <c r="E6" s="404"/>
      <c r="F6" s="404"/>
      <c r="G6" s="404"/>
      <c r="H6" s="404"/>
      <c r="I6" s="404"/>
      <c r="J6" s="405"/>
      <c r="K6" s="16" t="s">
        <v>30</v>
      </c>
    </row>
    <row r="7" spans="2:11" ht="15" customHeight="1">
      <c r="B7" s="361" t="s">
        <v>121</v>
      </c>
      <c r="C7" s="362"/>
      <c r="D7" s="362"/>
      <c r="E7" s="362"/>
      <c r="F7" s="362"/>
      <c r="G7" s="362"/>
      <c r="H7" s="362"/>
      <c r="I7" s="362"/>
      <c r="J7" s="363"/>
      <c r="K7" s="38"/>
    </row>
    <row r="8" spans="2:11" ht="15" customHeight="1">
      <c r="B8" s="361" t="s">
        <v>122</v>
      </c>
      <c r="C8" s="362"/>
      <c r="D8" s="362"/>
      <c r="E8" s="362"/>
      <c r="F8" s="362"/>
      <c r="G8" s="362"/>
      <c r="H8" s="362"/>
      <c r="I8" s="362"/>
      <c r="J8" s="363"/>
      <c r="K8" s="38"/>
    </row>
    <row r="9" spans="2:11" ht="15" customHeight="1">
      <c r="B9" s="361" t="s">
        <v>122</v>
      </c>
      <c r="C9" s="362"/>
      <c r="D9" s="362"/>
      <c r="E9" s="362"/>
      <c r="F9" s="362"/>
      <c r="G9" s="362"/>
      <c r="H9" s="362"/>
      <c r="I9" s="362"/>
      <c r="J9" s="363"/>
      <c r="K9" s="38"/>
    </row>
    <row r="10" spans="2:11" ht="15" customHeight="1">
      <c r="B10" s="361" t="s">
        <v>122</v>
      </c>
      <c r="C10" s="362"/>
      <c r="D10" s="362"/>
      <c r="E10" s="362"/>
      <c r="F10" s="362"/>
      <c r="G10" s="362"/>
      <c r="H10" s="362"/>
      <c r="I10" s="362"/>
      <c r="J10" s="363"/>
      <c r="K10" s="38"/>
    </row>
    <row r="11" spans="2:11" ht="15" customHeight="1">
      <c r="B11" s="361" t="s">
        <v>122</v>
      </c>
      <c r="C11" s="362"/>
      <c r="D11" s="362"/>
      <c r="E11" s="362"/>
      <c r="F11" s="362"/>
      <c r="G11" s="362"/>
      <c r="H11" s="362"/>
      <c r="I11" s="362"/>
      <c r="J11" s="363"/>
      <c r="K11" s="38"/>
    </row>
    <row r="12" spans="2:11" ht="15" customHeight="1">
      <c r="B12" s="361" t="s">
        <v>122</v>
      </c>
      <c r="C12" s="362"/>
      <c r="D12" s="362"/>
      <c r="E12" s="362"/>
      <c r="F12" s="362"/>
      <c r="G12" s="362"/>
      <c r="H12" s="362"/>
      <c r="I12" s="362"/>
      <c r="J12" s="363"/>
      <c r="K12" s="38"/>
    </row>
    <row r="13" spans="2:11" ht="15" customHeight="1">
      <c r="B13" s="361" t="s">
        <v>122</v>
      </c>
      <c r="C13" s="362"/>
      <c r="D13" s="362"/>
      <c r="E13" s="362"/>
      <c r="F13" s="362"/>
      <c r="G13" s="362"/>
      <c r="H13" s="362"/>
      <c r="I13" s="362"/>
      <c r="J13" s="363"/>
      <c r="K13" s="38"/>
    </row>
    <row r="14" spans="2:11" ht="15" customHeight="1">
      <c r="B14" s="361" t="s">
        <v>122</v>
      </c>
      <c r="C14" s="362"/>
      <c r="D14" s="362"/>
      <c r="E14" s="362"/>
      <c r="F14" s="362"/>
      <c r="G14" s="362"/>
      <c r="H14" s="362"/>
      <c r="I14" s="362"/>
      <c r="J14" s="363"/>
      <c r="K14" s="38"/>
    </row>
    <row r="15" spans="2:11" ht="15" customHeight="1">
      <c r="B15" s="361" t="s">
        <v>122</v>
      </c>
      <c r="C15" s="362"/>
      <c r="D15" s="362"/>
      <c r="E15" s="362"/>
      <c r="F15" s="362"/>
      <c r="G15" s="362"/>
      <c r="H15" s="362"/>
      <c r="I15" s="362"/>
      <c r="J15" s="363"/>
      <c r="K15" s="38"/>
    </row>
    <row r="16" spans="2:11" ht="15" customHeight="1">
      <c r="B16" s="361" t="s">
        <v>122</v>
      </c>
      <c r="C16" s="362"/>
      <c r="D16" s="362"/>
      <c r="E16" s="362"/>
      <c r="F16" s="362"/>
      <c r="G16" s="362"/>
      <c r="H16" s="362"/>
      <c r="I16" s="362"/>
      <c r="J16" s="363"/>
      <c r="K16" s="38"/>
    </row>
    <row r="17" spans="2:11" ht="15" customHeight="1">
      <c r="B17" s="361" t="s">
        <v>122</v>
      </c>
      <c r="C17" s="362"/>
      <c r="D17" s="362"/>
      <c r="E17" s="362"/>
      <c r="F17" s="362"/>
      <c r="G17" s="362"/>
      <c r="H17" s="362"/>
      <c r="I17" s="362"/>
      <c r="J17" s="363"/>
      <c r="K17" s="38"/>
    </row>
    <row r="18" spans="9:11" ht="15" customHeight="1">
      <c r="I18" s="45"/>
      <c r="J18" s="25" t="s">
        <v>27</v>
      </c>
      <c r="K18" s="17">
        <f>SUM(K7:K17)</f>
        <v>0</v>
      </c>
    </row>
    <row r="19" spans="6:12" ht="12.75">
      <c r="F19" s="112"/>
      <c r="G19" s="401"/>
      <c r="H19" s="400"/>
      <c r="I19" s="400"/>
      <c r="J19" s="400"/>
      <c r="K19" s="18"/>
      <c r="L19" s="112"/>
    </row>
    <row r="20" spans="6:12" ht="12.75">
      <c r="F20" s="112"/>
      <c r="G20" s="397"/>
      <c r="H20" s="400"/>
      <c r="I20" s="400"/>
      <c r="J20" s="400"/>
      <c r="K20" s="18"/>
      <c r="L20" s="112"/>
    </row>
    <row r="21" spans="6:12" ht="12.75">
      <c r="F21" s="112"/>
      <c r="G21" s="397"/>
      <c r="H21" s="398"/>
      <c r="I21" s="398"/>
      <c r="J21" s="398"/>
      <c r="K21" s="18"/>
      <c r="L21" s="112"/>
    </row>
    <row r="22" spans="6:12" ht="12.75">
      <c r="F22" s="112"/>
      <c r="G22" s="397"/>
      <c r="H22" s="398"/>
      <c r="I22" s="398"/>
      <c r="J22" s="398"/>
      <c r="K22" s="18"/>
      <c r="L22" s="112"/>
    </row>
    <row r="23" spans="6:12" ht="12.75">
      <c r="F23" s="112"/>
      <c r="G23" s="397"/>
      <c r="H23" s="398"/>
      <c r="I23" s="398"/>
      <c r="J23" s="398"/>
      <c r="K23" s="18"/>
      <c r="L23" s="112"/>
    </row>
    <row r="24" spans="6:12" ht="12.75">
      <c r="F24" s="112"/>
      <c r="G24" s="397"/>
      <c r="H24" s="398"/>
      <c r="I24" s="398"/>
      <c r="J24" s="398"/>
      <c r="K24" s="18"/>
      <c r="L24" s="112"/>
    </row>
    <row r="25" spans="7:11" ht="12.75">
      <c r="G25" s="399"/>
      <c r="H25" s="400"/>
      <c r="I25" s="400"/>
      <c r="J25" s="400"/>
      <c r="K25" s="41"/>
    </row>
  </sheetData>
  <sheetProtection password="CB9D" sheet="1" objects="1" scenarios="1" selectLockedCells="1"/>
  <mergeCells count="19">
    <mergeCell ref="B14:J14"/>
    <mergeCell ref="B15:J15"/>
    <mergeCell ref="B16:J16"/>
    <mergeCell ref="B17:J17"/>
    <mergeCell ref="B10:J10"/>
    <mergeCell ref="B11:J11"/>
    <mergeCell ref="B12:J12"/>
    <mergeCell ref="B13:J13"/>
    <mergeCell ref="B6:J6"/>
    <mergeCell ref="B7:J7"/>
    <mergeCell ref="B8:J8"/>
    <mergeCell ref="B9:J9"/>
    <mergeCell ref="G24:J24"/>
    <mergeCell ref="G25:J25"/>
    <mergeCell ref="G19:J19"/>
    <mergeCell ref="G20:J20"/>
    <mergeCell ref="G21:J21"/>
    <mergeCell ref="G22:J22"/>
    <mergeCell ref="G23:J2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árok33"/>
  <dimension ref="B2:P28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2.7109375" style="4" customWidth="1"/>
    <col min="2" max="2" width="9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109</v>
      </c>
      <c r="D2" s="7"/>
      <c r="E2" s="48">
        <f>Sumár!$E$4</f>
        <v>0</v>
      </c>
      <c r="F2" s="8"/>
      <c r="G2" s="8"/>
      <c r="H2" s="8"/>
      <c r="I2" s="8"/>
      <c r="J2" s="8"/>
      <c r="K2" s="1"/>
    </row>
    <row r="3" spans="2:11" ht="12.75">
      <c r="B3" s="7" t="s">
        <v>31</v>
      </c>
      <c r="C3" s="7"/>
      <c r="D3" s="2" t="s">
        <v>99</v>
      </c>
      <c r="E3" s="2">
        <f>Sumár!G1</f>
        <v>0</v>
      </c>
      <c r="F3" s="10" t="s">
        <v>36</v>
      </c>
      <c r="G3" s="2">
        <f>Sumár!I1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83</v>
      </c>
      <c r="C5" s="12"/>
      <c r="D5" s="12"/>
    </row>
    <row r="6" spans="2:11" ht="12.75">
      <c r="B6" s="13"/>
      <c r="C6" s="13"/>
      <c r="D6" s="13"/>
      <c r="K6" s="13" t="s">
        <v>107</v>
      </c>
    </row>
    <row r="7" spans="2:16" ht="76.5">
      <c r="B7" s="15" t="s">
        <v>28</v>
      </c>
      <c r="C7" s="120" t="s">
        <v>108</v>
      </c>
      <c r="D7" s="15" t="s">
        <v>98</v>
      </c>
      <c r="E7" s="133" t="s">
        <v>33</v>
      </c>
      <c r="F7" s="15" t="s">
        <v>130</v>
      </c>
      <c r="G7" s="15" t="s">
        <v>116</v>
      </c>
      <c r="H7" s="15" t="s">
        <v>120</v>
      </c>
      <c r="I7" s="15" t="s">
        <v>110</v>
      </c>
      <c r="J7" s="15" t="s">
        <v>106</v>
      </c>
      <c r="K7" s="14" t="s">
        <v>162</v>
      </c>
      <c r="L7" s="15" t="s">
        <v>97</v>
      </c>
      <c r="M7" s="134"/>
      <c r="N7" s="112"/>
      <c r="O7" s="134"/>
      <c r="P7" s="134"/>
    </row>
    <row r="8" spans="2:16" ht="12" customHeight="1">
      <c r="B8" s="150"/>
      <c r="C8" s="150"/>
      <c r="D8" s="151"/>
      <c r="E8" s="151"/>
      <c r="F8" s="26" t="s">
        <v>161</v>
      </c>
      <c r="G8" s="26" t="s">
        <v>10</v>
      </c>
      <c r="H8" s="26" t="s">
        <v>11</v>
      </c>
      <c r="I8" s="152" t="s">
        <v>12</v>
      </c>
      <c r="J8" s="153" t="s">
        <v>13</v>
      </c>
      <c r="K8" s="154" t="s">
        <v>100</v>
      </c>
      <c r="L8" s="155"/>
      <c r="M8" s="134"/>
      <c r="N8" s="112"/>
      <c r="O8" s="134"/>
      <c r="P8" s="134"/>
    </row>
    <row r="9" spans="2:16" ht="15" customHeight="1">
      <c r="B9" s="278"/>
      <c r="C9" s="279"/>
      <c r="D9" s="280"/>
      <c r="E9" s="281"/>
      <c r="F9" s="282"/>
      <c r="G9" s="282"/>
      <c r="H9" s="282"/>
      <c r="I9" s="283"/>
      <c r="J9" s="284"/>
      <c r="K9" s="156">
        <f>IF(H9&gt;0,F9*I9*J9*G9/H9/100,0)</f>
        <v>0</v>
      </c>
      <c r="L9" s="38"/>
      <c r="M9" s="135"/>
      <c r="N9" s="41"/>
      <c r="O9" s="135"/>
      <c r="P9" s="134"/>
    </row>
    <row r="10" spans="2:16" ht="15" customHeight="1">
      <c r="B10" s="278"/>
      <c r="C10" s="279"/>
      <c r="D10" s="285"/>
      <c r="E10" s="281"/>
      <c r="F10" s="282"/>
      <c r="G10" s="282"/>
      <c r="H10" s="282"/>
      <c r="I10" s="283"/>
      <c r="J10" s="284"/>
      <c r="K10" s="156">
        <f aca="true" t="shared" si="0" ref="K10:K24">IF(H10&gt;0,F10*I10*J10*G10/H10/100,0)</f>
        <v>0</v>
      </c>
      <c r="L10" s="38"/>
      <c r="M10" s="135"/>
      <c r="N10" s="41"/>
      <c r="O10" s="135"/>
      <c r="P10" s="134"/>
    </row>
    <row r="11" spans="2:16" ht="15" customHeight="1">
      <c r="B11" s="278"/>
      <c r="C11" s="279"/>
      <c r="D11" s="285"/>
      <c r="E11" s="281"/>
      <c r="F11" s="282"/>
      <c r="G11" s="282"/>
      <c r="H11" s="282"/>
      <c r="I11" s="283"/>
      <c r="J11" s="284"/>
      <c r="K11" s="156">
        <f t="shared" si="0"/>
        <v>0</v>
      </c>
      <c r="L11" s="38"/>
      <c r="M11" s="135"/>
      <c r="N11" s="41"/>
      <c r="O11" s="135"/>
      <c r="P11" s="134"/>
    </row>
    <row r="12" spans="2:16" ht="15" customHeight="1">
      <c r="B12" s="278"/>
      <c r="C12" s="279"/>
      <c r="D12" s="285"/>
      <c r="E12" s="281"/>
      <c r="F12" s="282"/>
      <c r="G12" s="282"/>
      <c r="H12" s="282"/>
      <c r="I12" s="283"/>
      <c r="J12" s="284"/>
      <c r="K12" s="156">
        <f t="shared" si="0"/>
        <v>0</v>
      </c>
      <c r="L12" s="38"/>
      <c r="M12" s="135"/>
      <c r="N12" s="41"/>
      <c r="O12" s="135"/>
      <c r="P12" s="134"/>
    </row>
    <row r="13" spans="2:16" ht="15" customHeight="1">
      <c r="B13" s="278"/>
      <c r="C13" s="279"/>
      <c r="D13" s="285"/>
      <c r="E13" s="281"/>
      <c r="F13" s="282"/>
      <c r="G13" s="282"/>
      <c r="H13" s="282"/>
      <c r="I13" s="283"/>
      <c r="J13" s="284"/>
      <c r="K13" s="156">
        <f t="shared" si="0"/>
        <v>0</v>
      </c>
      <c r="L13" s="38"/>
      <c r="M13" s="135"/>
      <c r="N13" s="41"/>
      <c r="O13" s="135"/>
      <c r="P13" s="134"/>
    </row>
    <row r="14" spans="2:16" ht="15" customHeight="1">
      <c r="B14" s="278"/>
      <c r="C14" s="279"/>
      <c r="D14" s="285"/>
      <c r="E14" s="281"/>
      <c r="F14" s="282"/>
      <c r="G14" s="282"/>
      <c r="H14" s="282"/>
      <c r="I14" s="283"/>
      <c r="J14" s="284"/>
      <c r="K14" s="156">
        <f t="shared" si="0"/>
        <v>0</v>
      </c>
      <c r="L14" s="38"/>
      <c r="M14" s="135"/>
      <c r="N14" s="41"/>
      <c r="O14" s="135"/>
      <c r="P14" s="134"/>
    </row>
    <row r="15" spans="2:16" ht="15" customHeight="1">
      <c r="B15" s="278"/>
      <c r="C15" s="279"/>
      <c r="D15" s="285"/>
      <c r="E15" s="281"/>
      <c r="F15" s="282"/>
      <c r="G15" s="282"/>
      <c r="H15" s="282"/>
      <c r="I15" s="283"/>
      <c r="J15" s="284"/>
      <c r="K15" s="156">
        <f t="shared" si="0"/>
        <v>0</v>
      </c>
      <c r="L15" s="38"/>
      <c r="M15" s="135"/>
      <c r="N15" s="41"/>
      <c r="O15" s="135"/>
      <c r="P15" s="134"/>
    </row>
    <row r="16" spans="2:16" ht="15" customHeight="1">
      <c r="B16" s="278"/>
      <c r="C16" s="279"/>
      <c r="D16" s="285"/>
      <c r="E16" s="281"/>
      <c r="F16" s="282"/>
      <c r="G16" s="282"/>
      <c r="H16" s="282"/>
      <c r="I16" s="283"/>
      <c r="J16" s="284"/>
      <c r="K16" s="156">
        <f t="shared" si="0"/>
        <v>0</v>
      </c>
      <c r="L16" s="38"/>
      <c r="M16" s="135"/>
      <c r="N16" s="41"/>
      <c r="O16" s="135"/>
      <c r="P16" s="134"/>
    </row>
    <row r="17" spans="2:16" ht="15" customHeight="1">
      <c r="B17" s="278"/>
      <c r="C17" s="279"/>
      <c r="D17" s="285"/>
      <c r="E17" s="281"/>
      <c r="F17" s="282"/>
      <c r="G17" s="282"/>
      <c r="H17" s="282"/>
      <c r="I17" s="283"/>
      <c r="J17" s="284"/>
      <c r="K17" s="156">
        <f t="shared" si="0"/>
        <v>0</v>
      </c>
      <c r="L17" s="38"/>
      <c r="M17" s="135"/>
      <c r="N17" s="41"/>
      <c r="O17" s="135"/>
      <c r="P17" s="134"/>
    </row>
    <row r="18" spans="2:16" ht="15" customHeight="1">
      <c r="B18" s="278"/>
      <c r="C18" s="279"/>
      <c r="D18" s="285"/>
      <c r="E18" s="281"/>
      <c r="F18" s="282"/>
      <c r="G18" s="282"/>
      <c r="H18" s="282"/>
      <c r="I18" s="283"/>
      <c r="J18" s="284"/>
      <c r="K18" s="156">
        <f t="shared" si="0"/>
        <v>0</v>
      </c>
      <c r="L18" s="38"/>
      <c r="M18" s="135"/>
      <c r="N18" s="41"/>
      <c r="O18" s="135"/>
      <c r="P18" s="134"/>
    </row>
    <row r="19" spans="2:16" ht="15" customHeight="1">
      <c r="B19" s="278"/>
      <c r="C19" s="279"/>
      <c r="D19" s="285"/>
      <c r="E19" s="281"/>
      <c r="F19" s="282"/>
      <c r="G19" s="282"/>
      <c r="H19" s="282"/>
      <c r="I19" s="283"/>
      <c r="J19" s="284"/>
      <c r="K19" s="156">
        <f t="shared" si="0"/>
        <v>0</v>
      </c>
      <c r="L19" s="38"/>
      <c r="M19" s="135"/>
      <c r="N19" s="41"/>
      <c r="O19" s="135"/>
      <c r="P19" s="134"/>
    </row>
    <row r="20" spans="2:16" ht="15" customHeight="1">
      <c r="B20" s="278"/>
      <c r="C20" s="279"/>
      <c r="D20" s="285"/>
      <c r="E20" s="281"/>
      <c r="F20" s="282"/>
      <c r="G20" s="282"/>
      <c r="H20" s="282"/>
      <c r="I20" s="283"/>
      <c r="J20" s="284"/>
      <c r="K20" s="156">
        <f t="shared" si="0"/>
        <v>0</v>
      </c>
      <c r="L20" s="38"/>
      <c r="M20" s="135"/>
      <c r="N20" s="41"/>
      <c r="O20" s="135"/>
      <c r="P20" s="134"/>
    </row>
    <row r="21" spans="2:16" ht="15" customHeight="1">
      <c r="B21" s="278"/>
      <c r="C21" s="279"/>
      <c r="D21" s="285"/>
      <c r="E21" s="281"/>
      <c r="F21" s="282"/>
      <c r="G21" s="282"/>
      <c r="H21" s="282"/>
      <c r="I21" s="283"/>
      <c r="J21" s="284"/>
      <c r="K21" s="156">
        <f t="shared" si="0"/>
        <v>0</v>
      </c>
      <c r="L21" s="38"/>
      <c r="M21" s="135"/>
      <c r="N21" s="41"/>
      <c r="O21" s="135"/>
      <c r="P21" s="134"/>
    </row>
    <row r="22" spans="2:16" ht="15" customHeight="1">
      <c r="B22" s="278"/>
      <c r="C22" s="279"/>
      <c r="D22" s="285"/>
      <c r="E22" s="281"/>
      <c r="F22" s="282"/>
      <c r="G22" s="282"/>
      <c r="H22" s="282"/>
      <c r="I22" s="283"/>
      <c r="J22" s="284"/>
      <c r="K22" s="156">
        <f t="shared" si="0"/>
        <v>0</v>
      </c>
      <c r="L22" s="38"/>
      <c r="M22" s="135"/>
      <c r="N22" s="41"/>
      <c r="O22" s="135"/>
      <c r="P22" s="134"/>
    </row>
    <row r="23" spans="2:16" ht="15" customHeight="1">
      <c r="B23" s="278"/>
      <c r="C23" s="279"/>
      <c r="D23" s="285"/>
      <c r="E23" s="281"/>
      <c r="F23" s="282"/>
      <c r="G23" s="282"/>
      <c r="H23" s="282"/>
      <c r="I23" s="283"/>
      <c r="J23" s="284"/>
      <c r="K23" s="156">
        <f t="shared" si="0"/>
        <v>0</v>
      </c>
      <c r="L23" s="38"/>
      <c r="M23" s="135"/>
      <c r="N23" s="41"/>
      <c r="O23" s="135"/>
      <c r="P23" s="134"/>
    </row>
    <row r="24" spans="2:16" ht="15" customHeight="1">
      <c r="B24" s="278"/>
      <c r="C24" s="279"/>
      <c r="D24" s="285"/>
      <c r="E24" s="281"/>
      <c r="F24" s="282"/>
      <c r="G24" s="282"/>
      <c r="H24" s="282"/>
      <c r="I24" s="283"/>
      <c r="J24" s="284"/>
      <c r="K24" s="156">
        <f t="shared" si="0"/>
        <v>0</v>
      </c>
      <c r="L24" s="38"/>
      <c r="M24" s="135"/>
      <c r="N24" s="41"/>
      <c r="O24" s="135"/>
      <c r="P24" s="134"/>
    </row>
    <row r="25" spans="8:16" ht="15" customHeight="1">
      <c r="H25" s="406" t="s">
        <v>27</v>
      </c>
      <c r="I25" s="406"/>
      <c r="J25" s="407"/>
      <c r="K25" s="407"/>
      <c r="L25" s="17">
        <f>SUM(L8:L24)</f>
        <v>0</v>
      </c>
      <c r="M25" s="135"/>
      <c r="N25" s="41"/>
      <c r="O25" s="135"/>
      <c r="P25" s="134"/>
    </row>
    <row r="26" spans="8:16" ht="12.75">
      <c r="H26" s="406" t="s">
        <v>71</v>
      </c>
      <c r="I26" s="406"/>
      <c r="J26" s="407"/>
      <c r="K26" s="407"/>
      <c r="L26" s="17">
        <f>SUMIF(D9:D24,"=N",L9:L24)</f>
        <v>0</v>
      </c>
      <c r="M26" s="135"/>
      <c r="N26" s="41"/>
      <c r="O26" s="134"/>
      <c r="P26" s="134"/>
    </row>
    <row r="27" spans="8:16" ht="12.75">
      <c r="H27" s="408" t="s">
        <v>72</v>
      </c>
      <c r="I27" s="408"/>
      <c r="J27" s="407"/>
      <c r="K27" s="407"/>
      <c r="L27" s="17">
        <f>SUMIF(D9:D24,"=H",L9:L24)</f>
        <v>0</v>
      </c>
      <c r="M27" s="135"/>
      <c r="N27" s="41"/>
      <c r="O27" s="134"/>
      <c r="P27" s="134"/>
    </row>
    <row r="28" spans="8:16" ht="12.75">
      <c r="H28" s="408" t="s">
        <v>131</v>
      </c>
      <c r="I28" s="408"/>
      <c r="J28" s="409"/>
      <c r="K28" s="409"/>
      <c r="L28" s="17">
        <f>SUMIF(D9:D24,"=Z",L9:L24)</f>
        <v>0</v>
      </c>
      <c r="M28" s="135"/>
      <c r="N28" s="41"/>
      <c r="O28" s="135"/>
      <c r="P28" s="134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árok36"/>
  <dimension ref="B2:O28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2.7109375" style="4" customWidth="1"/>
    <col min="2" max="2" width="9.8515625" style="4" customWidth="1"/>
    <col min="3" max="3" width="49.140625" style="4" customWidth="1"/>
    <col min="4" max="4" width="3.8515625" style="4" customWidth="1"/>
    <col min="5" max="5" width="8.57421875" style="4" customWidth="1"/>
    <col min="6" max="6" width="3.8515625" style="4" customWidth="1"/>
    <col min="7" max="7" width="9.28125" style="4" customWidth="1"/>
    <col min="8" max="8" width="5.00390625" style="4" customWidth="1"/>
    <col min="9" max="9" width="10.421875" style="4" customWidth="1"/>
    <col min="10" max="10" width="5.7109375" style="4" customWidth="1"/>
    <col min="11" max="11" width="10.28125" style="4" customWidth="1"/>
    <col min="12" max="12" width="12.57421875" style="6" customWidth="1"/>
    <col min="13" max="13" width="10.8515625" style="4" bestFit="1" customWidth="1"/>
    <col min="14" max="14" width="11.57421875" style="4" customWidth="1"/>
    <col min="15" max="15" width="12.28125" style="4" customWidth="1"/>
    <col min="16" max="16384" width="9.140625" style="4" customWidth="1"/>
  </cols>
  <sheetData>
    <row r="2" spans="2:11" ht="12.75">
      <c r="B2" s="7" t="s">
        <v>84</v>
      </c>
      <c r="C2" s="7"/>
      <c r="D2" s="7"/>
      <c r="E2" s="8">
        <f>Sumár!$E$4</f>
        <v>0</v>
      </c>
      <c r="F2" s="8"/>
      <c r="G2" s="8"/>
      <c r="H2" s="8"/>
      <c r="I2" s="8"/>
      <c r="J2" s="8"/>
      <c r="K2" s="1"/>
    </row>
    <row r="3" spans="2:11" ht="12.75">
      <c r="B3" s="7" t="s">
        <v>26</v>
      </c>
      <c r="C3" s="7"/>
      <c r="D3" s="2" t="s">
        <v>99</v>
      </c>
      <c r="E3" s="2">
        <f>Sumár!G1</f>
        <v>0</v>
      </c>
      <c r="F3" s="10" t="s">
        <v>36</v>
      </c>
      <c r="G3" s="2">
        <f>Sumár!I1</f>
        <v>0</v>
      </c>
      <c r="H3" s="2"/>
      <c r="I3" s="2"/>
      <c r="J3" s="1"/>
      <c r="K3" s="1"/>
    </row>
    <row r="4" spans="2:11" ht="6" customHeight="1">
      <c r="B4" s="7"/>
      <c r="C4" s="7"/>
      <c r="D4" s="7"/>
      <c r="E4" s="1"/>
      <c r="F4" s="1"/>
      <c r="G4" s="1"/>
      <c r="H4" s="1"/>
      <c r="I4" s="1"/>
      <c r="J4" s="1"/>
      <c r="K4" s="1"/>
    </row>
    <row r="5" spans="2:4" ht="18">
      <c r="B5" s="27" t="s">
        <v>83</v>
      </c>
      <c r="C5" s="12"/>
      <c r="D5" s="12"/>
    </row>
    <row r="6" spans="2:11" ht="12.75">
      <c r="B6" s="13"/>
      <c r="C6" s="13"/>
      <c r="D6" s="13"/>
      <c r="K6" s="13" t="s">
        <v>107</v>
      </c>
    </row>
    <row r="7" spans="2:15" ht="76.5">
      <c r="B7" s="15" t="s">
        <v>28</v>
      </c>
      <c r="C7" s="120" t="s">
        <v>108</v>
      </c>
      <c r="D7" s="15" t="s">
        <v>98</v>
      </c>
      <c r="E7" s="15" t="s">
        <v>33</v>
      </c>
      <c r="F7" s="15" t="s">
        <v>130</v>
      </c>
      <c r="G7" s="15" t="s">
        <v>116</v>
      </c>
      <c r="H7" s="15" t="s">
        <v>120</v>
      </c>
      <c r="I7" s="15" t="s">
        <v>110</v>
      </c>
      <c r="J7" s="15" t="s">
        <v>106</v>
      </c>
      <c r="K7" s="14" t="s">
        <v>162</v>
      </c>
      <c r="L7" s="15" t="s">
        <v>97</v>
      </c>
      <c r="M7" s="134"/>
      <c r="N7" s="112"/>
      <c r="O7" s="134"/>
    </row>
    <row r="8" spans="2:15" ht="12" customHeight="1">
      <c r="B8" s="150"/>
      <c r="C8" s="170"/>
      <c r="D8" s="151"/>
      <c r="E8" s="151"/>
      <c r="F8" s="26" t="s">
        <v>161</v>
      </c>
      <c r="G8" s="26" t="s">
        <v>10</v>
      </c>
      <c r="H8" s="26" t="s">
        <v>11</v>
      </c>
      <c r="I8" s="152" t="s">
        <v>12</v>
      </c>
      <c r="J8" s="153" t="s">
        <v>13</v>
      </c>
      <c r="K8" s="154" t="s">
        <v>100</v>
      </c>
      <c r="L8" s="155"/>
      <c r="M8" s="134"/>
      <c r="N8" s="112"/>
      <c r="O8" s="134"/>
    </row>
    <row r="9" spans="2:15" ht="15" customHeight="1">
      <c r="B9" s="278"/>
      <c r="C9" s="279"/>
      <c r="D9" s="280"/>
      <c r="E9" s="281"/>
      <c r="F9" s="282"/>
      <c r="G9" s="282"/>
      <c r="H9" s="282"/>
      <c r="I9" s="283"/>
      <c r="J9" s="284"/>
      <c r="K9" s="156">
        <f aca="true" t="shared" si="0" ref="K9:K24">IF(H9&gt;0,F9*I9*J9*G9/H9/100,0)</f>
        <v>0</v>
      </c>
      <c r="L9" s="38"/>
      <c r="M9" s="135"/>
      <c r="N9" s="41"/>
      <c r="O9" s="135"/>
    </row>
    <row r="10" spans="2:15" ht="15" customHeight="1">
      <c r="B10" s="278"/>
      <c r="C10" s="279"/>
      <c r="D10" s="280"/>
      <c r="E10" s="281"/>
      <c r="F10" s="282"/>
      <c r="G10" s="282"/>
      <c r="H10" s="282"/>
      <c r="I10" s="283"/>
      <c r="J10" s="284"/>
      <c r="K10" s="156">
        <f t="shared" si="0"/>
        <v>0</v>
      </c>
      <c r="L10" s="38"/>
      <c r="M10" s="135"/>
      <c r="N10" s="41"/>
      <c r="O10" s="135"/>
    </row>
    <row r="11" spans="2:15" ht="15" customHeight="1">
      <c r="B11" s="278"/>
      <c r="C11" s="279"/>
      <c r="D11" s="280"/>
      <c r="E11" s="281"/>
      <c r="F11" s="282"/>
      <c r="G11" s="282"/>
      <c r="H11" s="282"/>
      <c r="I11" s="283"/>
      <c r="J11" s="284"/>
      <c r="K11" s="156">
        <f t="shared" si="0"/>
        <v>0</v>
      </c>
      <c r="L11" s="38"/>
      <c r="M11" s="135"/>
      <c r="N11" s="41"/>
      <c r="O11" s="135"/>
    </row>
    <row r="12" spans="2:15" ht="15" customHeight="1">
      <c r="B12" s="278"/>
      <c r="C12" s="279"/>
      <c r="D12" s="280"/>
      <c r="E12" s="281"/>
      <c r="F12" s="282"/>
      <c r="G12" s="282"/>
      <c r="H12" s="282"/>
      <c r="I12" s="283"/>
      <c r="J12" s="284"/>
      <c r="K12" s="156">
        <f t="shared" si="0"/>
        <v>0</v>
      </c>
      <c r="L12" s="38"/>
      <c r="M12" s="135"/>
      <c r="N12" s="41"/>
      <c r="O12" s="135"/>
    </row>
    <row r="13" spans="2:15" ht="15" customHeight="1">
      <c r="B13" s="278"/>
      <c r="C13" s="279"/>
      <c r="D13" s="280"/>
      <c r="E13" s="281"/>
      <c r="F13" s="282"/>
      <c r="G13" s="282"/>
      <c r="H13" s="282"/>
      <c r="I13" s="283"/>
      <c r="J13" s="284"/>
      <c r="K13" s="156">
        <f t="shared" si="0"/>
        <v>0</v>
      </c>
      <c r="L13" s="38"/>
      <c r="M13" s="135"/>
      <c r="N13" s="41"/>
      <c r="O13" s="135"/>
    </row>
    <row r="14" spans="2:15" ht="15" customHeight="1">
      <c r="B14" s="278"/>
      <c r="C14" s="279"/>
      <c r="D14" s="280"/>
      <c r="E14" s="281"/>
      <c r="F14" s="282"/>
      <c r="G14" s="282"/>
      <c r="H14" s="282"/>
      <c r="I14" s="283"/>
      <c r="J14" s="284"/>
      <c r="K14" s="156">
        <f t="shared" si="0"/>
        <v>0</v>
      </c>
      <c r="L14" s="38"/>
      <c r="M14" s="135"/>
      <c r="N14" s="41"/>
      <c r="O14" s="135"/>
    </row>
    <row r="15" spans="2:15" ht="15" customHeight="1">
      <c r="B15" s="278"/>
      <c r="C15" s="279"/>
      <c r="D15" s="280"/>
      <c r="E15" s="281"/>
      <c r="F15" s="282"/>
      <c r="G15" s="282"/>
      <c r="H15" s="282"/>
      <c r="I15" s="283"/>
      <c r="J15" s="284"/>
      <c r="K15" s="156">
        <f t="shared" si="0"/>
        <v>0</v>
      </c>
      <c r="L15" s="38"/>
      <c r="M15" s="135"/>
      <c r="N15" s="41"/>
      <c r="O15" s="135"/>
    </row>
    <row r="16" spans="2:15" ht="15" customHeight="1">
      <c r="B16" s="278"/>
      <c r="C16" s="279"/>
      <c r="D16" s="280"/>
      <c r="E16" s="281"/>
      <c r="F16" s="282"/>
      <c r="G16" s="282"/>
      <c r="H16" s="282"/>
      <c r="I16" s="283"/>
      <c r="J16" s="284"/>
      <c r="K16" s="156">
        <f t="shared" si="0"/>
        <v>0</v>
      </c>
      <c r="L16" s="38"/>
      <c r="M16" s="135"/>
      <c r="N16" s="41"/>
      <c r="O16" s="135"/>
    </row>
    <row r="17" spans="2:15" ht="15" customHeight="1">
      <c r="B17" s="278"/>
      <c r="C17" s="279"/>
      <c r="D17" s="280"/>
      <c r="E17" s="281"/>
      <c r="F17" s="282"/>
      <c r="G17" s="282"/>
      <c r="H17" s="282"/>
      <c r="I17" s="283"/>
      <c r="J17" s="284"/>
      <c r="K17" s="156">
        <f t="shared" si="0"/>
        <v>0</v>
      </c>
      <c r="L17" s="38"/>
      <c r="M17" s="135"/>
      <c r="N17" s="41"/>
      <c r="O17" s="135"/>
    </row>
    <row r="18" spans="2:15" ht="15" customHeight="1">
      <c r="B18" s="278"/>
      <c r="C18" s="279"/>
      <c r="D18" s="280"/>
      <c r="E18" s="281"/>
      <c r="F18" s="282"/>
      <c r="G18" s="282"/>
      <c r="H18" s="282"/>
      <c r="I18" s="283"/>
      <c r="J18" s="284"/>
      <c r="K18" s="156">
        <f t="shared" si="0"/>
        <v>0</v>
      </c>
      <c r="L18" s="38"/>
      <c r="M18" s="135"/>
      <c r="N18" s="41"/>
      <c r="O18" s="135"/>
    </row>
    <row r="19" spans="2:15" ht="15" customHeight="1">
      <c r="B19" s="278"/>
      <c r="C19" s="279"/>
      <c r="D19" s="280"/>
      <c r="E19" s="281"/>
      <c r="F19" s="282"/>
      <c r="G19" s="282"/>
      <c r="H19" s="282"/>
      <c r="I19" s="283"/>
      <c r="J19" s="284"/>
      <c r="K19" s="156">
        <f t="shared" si="0"/>
        <v>0</v>
      </c>
      <c r="L19" s="38"/>
      <c r="M19" s="135"/>
      <c r="N19" s="41"/>
      <c r="O19" s="135"/>
    </row>
    <row r="20" spans="2:15" ht="15" customHeight="1">
      <c r="B20" s="278"/>
      <c r="C20" s="279"/>
      <c r="D20" s="280"/>
      <c r="E20" s="281"/>
      <c r="F20" s="282"/>
      <c r="G20" s="282"/>
      <c r="H20" s="282"/>
      <c r="I20" s="283"/>
      <c r="J20" s="284"/>
      <c r="K20" s="156">
        <f t="shared" si="0"/>
        <v>0</v>
      </c>
      <c r="L20" s="38"/>
      <c r="M20" s="135"/>
      <c r="N20" s="41"/>
      <c r="O20" s="135"/>
    </row>
    <row r="21" spans="2:15" ht="15" customHeight="1">
      <c r="B21" s="278"/>
      <c r="C21" s="279"/>
      <c r="D21" s="280"/>
      <c r="E21" s="281"/>
      <c r="F21" s="282"/>
      <c r="G21" s="282"/>
      <c r="H21" s="282"/>
      <c r="I21" s="283"/>
      <c r="J21" s="284"/>
      <c r="K21" s="156">
        <f t="shared" si="0"/>
        <v>0</v>
      </c>
      <c r="L21" s="38"/>
      <c r="M21" s="135"/>
      <c r="N21" s="41"/>
      <c r="O21" s="135"/>
    </row>
    <row r="22" spans="2:15" ht="15" customHeight="1">
      <c r="B22" s="278"/>
      <c r="C22" s="279"/>
      <c r="D22" s="280"/>
      <c r="E22" s="281"/>
      <c r="F22" s="282"/>
      <c r="G22" s="282"/>
      <c r="H22" s="282"/>
      <c r="I22" s="283"/>
      <c r="J22" s="284"/>
      <c r="K22" s="156">
        <f t="shared" si="0"/>
        <v>0</v>
      </c>
      <c r="L22" s="38"/>
      <c r="M22" s="135"/>
      <c r="N22" s="41"/>
      <c r="O22" s="135"/>
    </row>
    <row r="23" spans="2:15" ht="15" customHeight="1">
      <c r="B23" s="278"/>
      <c r="C23" s="279"/>
      <c r="D23" s="280"/>
      <c r="E23" s="281"/>
      <c r="F23" s="282"/>
      <c r="G23" s="282"/>
      <c r="H23" s="282"/>
      <c r="I23" s="283"/>
      <c r="J23" s="284"/>
      <c r="K23" s="156">
        <f t="shared" si="0"/>
        <v>0</v>
      </c>
      <c r="L23" s="38"/>
      <c r="M23" s="135"/>
      <c r="N23" s="41"/>
      <c r="O23" s="135"/>
    </row>
    <row r="24" spans="2:15" ht="15" customHeight="1">
      <c r="B24" s="278"/>
      <c r="C24" s="279"/>
      <c r="D24" s="280"/>
      <c r="E24" s="281"/>
      <c r="F24" s="282"/>
      <c r="G24" s="282"/>
      <c r="H24" s="282"/>
      <c r="I24" s="283"/>
      <c r="J24" s="284"/>
      <c r="K24" s="156">
        <f t="shared" si="0"/>
        <v>0</v>
      </c>
      <c r="L24" s="38"/>
      <c r="M24" s="135"/>
      <c r="N24" s="41"/>
      <c r="O24" s="135"/>
    </row>
    <row r="25" spans="8:15" ht="15" customHeight="1">
      <c r="H25" s="406" t="s">
        <v>27</v>
      </c>
      <c r="I25" s="406"/>
      <c r="J25" s="407"/>
      <c r="K25" s="407"/>
      <c r="L25" s="17">
        <f>SUM(L8:L24)</f>
        <v>0</v>
      </c>
      <c r="M25" s="135"/>
      <c r="N25" s="41"/>
      <c r="O25" s="135"/>
    </row>
    <row r="26" spans="8:15" ht="12.75">
      <c r="H26" s="406" t="s">
        <v>71</v>
      </c>
      <c r="I26" s="406"/>
      <c r="J26" s="407"/>
      <c r="K26" s="407"/>
      <c r="L26" s="17">
        <f>SUMIF(D9:D24,"=N",L9:L24)</f>
        <v>0</v>
      </c>
      <c r="M26" s="135"/>
      <c r="N26" s="41"/>
      <c r="O26" s="134"/>
    </row>
    <row r="27" spans="8:15" ht="12.75">
      <c r="H27" s="408" t="s">
        <v>72</v>
      </c>
      <c r="I27" s="408"/>
      <c r="J27" s="407"/>
      <c r="K27" s="407"/>
      <c r="L27" s="17">
        <f>SUMIF(D9:D24,"=H",L9:L24)</f>
        <v>0</v>
      </c>
      <c r="M27" s="135"/>
      <c r="N27" s="41"/>
      <c r="O27" s="134"/>
    </row>
    <row r="28" spans="8:15" ht="12.75">
      <c r="H28" s="408" t="s">
        <v>131</v>
      </c>
      <c r="I28" s="408"/>
      <c r="J28" s="409"/>
      <c r="K28" s="409"/>
      <c r="L28" s="17">
        <f>SUMIF(D9:D24,"=Z",L9:L24)</f>
        <v>0</v>
      </c>
      <c r="M28" s="135"/>
      <c r="N28" s="41"/>
      <c r="O28" s="135"/>
    </row>
  </sheetData>
  <sheetProtection password="CB9D" sheet="1" objects="1" scenarios="1" selectLockedCells="1"/>
  <mergeCells count="4">
    <mergeCell ref="H25:K25"/>
    <mergeCell ref="H26:K26"/>
    <mergeCell ref="H27:K27"/>
    <mergeCell ref="H28:K2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árok13"/>
  <dimension ref="B1:J12"/>
  <sheetViews>
    <sheetView showGridLines="0" workbookViewId="0" topLeftCell="A1">
      <selection activeCell="I7" sqref="I7"/>
    </sheetView>
  </sheetViews>
  <sheetFormatPr defaultColWidth="9.140625" defaultRowHeight="12.75"/>
  <cols>
    <col min="1" max="1" width="2.7109375" style="4" customWidth="1"/>
    <col min="2" max="2" width="18.57421875" style="4" customWidth="1"/>
    <col min="3" max="3" width="15.00390625" style="4" customWidth="1"/>
    <col min="4" max="4" width="8.8515625" style="4" customWidth="1"/>
    <col min="5" max="6" width="15.00390625" style="4" customWidth="1"/>
    <col min="7" max="7" width="19.28125" style="4" customWidth="1"/>
    <col min="8" max="8" width="14.7109375" style="5" customWidth="1"/>
    <col min="9" max="9" width="16.7109375" style="6" bestFit="1" customWidth="1"/>
    <col min="10" max="10" width="9.140625" style="4" hidden="1" customWidth="1"/>
    <col min="11" max="16384" width="9.140625" style="4" customWidth="1"/>
  </cols>
  <sheetData>
    <row r="1" spans="2:7" ht="12.75">
      <c r="B1" s="7" t="s">
        <v>84</v>
      </c>
      <c r="C1" s="8">
        <f>Sumár!$E$4</f>
        <v>0</v>
      </c>
      <c r="D1" s="8"/>
      <c r="E1" s="8"/>
      <c r="F1" s="8"/>
      <c r="G1" s="8"/>
    </row>
    <row r="2" spans="2:7" ht="12.75">
      <c r="B2" s="7" t="s">
        <v>26</v>
      </c>
      <c r="C2" s="2">
        <f>Sumár!G1</f>
        <v>0</v>
      </c>
      <c r="D2" s="10" t="s">
        <v>34</v>
      </c>
      <c r="E2" s="2">
        <f>Sumár!I1</f>
        <v>0</v>
      </c>
      <c r="F2" s="2"/>
      <c r="G2" s="1"/>
    </row>
    <row r="3" spans="2:7" ht="12.75" customHeight="1">
      <c r="B3" s="7"/>
      <c r="C3" s="1"/>
      <c r="D3" s="1"/>
      <c r="E3" s="1"/>
      <c r="F3" s="1"/>
      <c r="G3" s="1"/>
    </row>
    <row r="4" ht="18">
      <c r="B4" s="189" t="s">
        <v>145</v>
      </c>
    </row>
    <row r="5" spans="2:9" ht="12.75">
      <c r="B5" s="13"/>
      <c r="I5" s="13" t="s">
        <v>7</v>
      </c>
    </row>
    <row r="6" spans="2:9" ht="15" customHeight="1">
      <c r="B6" s="364" t="s">
        <v>146</v>
      </c>
      <c r="C6" s="404"/>
      <c r="D6" s="404"/>
      <c r="E6" s="404"/>
      <c r="F6" s="404"/>
      <c r="G6" s="404"/>
      <c r="H6" s="405"/>
      <c r="I6" s="16" t="s">
        <v>30</v>
      </c>
    </row>
    <row r="7" spans="2:10" ht="19.5" customHeight="1">
      <c r="B7" s="410" t="s">
        <v>171</v>
      </c>
      <c r="C7" s="411"/>
      <c r="D7" s="411"/>
      <c r="E7" s="411"/>
      <c r="F7" s="411"/>
      <c r="G7" s="411"/>
      <c r="H7" s="412"/>
      <c r="I7" s="38"/>
      <c r="J7" s="4">
        <f>RIGHT(H7)</f>
      </c>
    </row>
    <row r="8" spans="2:9" ht="19.5" customHeight="1">
      <c r="B8" s="186" t="s">
        <v>147</v>
      </c>
      <c r="C8" s="187"/>
      <c r="D8" s="187"/>
      <c r="E8" s="187"/>
      <c r="F8" s="187"/>
      <c r="G8" s="187"/>
      <c r="H8" s="188"/>
      <c r="I8" s="38"/>
    </row>
    <row r="9" spans="2:9" ht="19.5" customHeight="1">
      <c r="B9" s="186" t="s">
        <v>178</v>
      </c>
      <c r="C9" s="187"/>
      <c r="D9" s="187"/>
      <c r="E9" s="187"/>
      <c r="F9" s="187"/>
      <c r="G9" s="187"/>
      <c r="H9" s="188"/>
      <c r="I9" s="38"/>
    </row>
    <row r="10" spans="2:9" ht="19.5" customHeight="1">
      <c r="B10" s="186" t="s">
        <v>179</v>
      </c>
      <c r="C10" s="187"/>
      <c r="D10" s="187"/>
      <c r="E10" s="187"/>
      <c r="F10" s="187"/>
      <c r="G10" s="187"/>
      <c r="H10" s="188"/>
      <c r="I10" s="38"/>
    </row>
    <row r="11" spans="2:9" ht="19.5" customHeight="1">
      <c r="B11" s="186" t="s">
        <v>148</v>
      </c>
      <c r="C11" s="187"/>
      <c r="D11" s="187"/>
      <c r="E11" s="187"/>
      <c r="F11" s="187"/>
      <c r="G11" s="187"/>
      <c r="H11" s="188"/>
      <c r="I11" s="38"/>
    </row>
    <row r="12" spans="8:9" ht="12.75">
      <c r="H12" s="25" t="s">
        <v>27</v>
      </c>
      <c r="I12" s="17">
        <f>I7+I8+I11</f>
        <v>0</v>
      </c>
    </row>
  </sheetData>
  <sheetProtection password="CB9D" sheet="1" objects="1" scenarios="1" selectLockedCells="1"/>
  <mergeCells count="2">
    <mergeCell ref="B6:H6"/>
    <mergeCell ref="B7:H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árok34"/>
  <dimension ref="B2:K37"/>
  <sheetViews>
    <sheetView showGridLines="0" workbookViewId="0" topLeftCell="A1">
      <selection activeCell="C15" sqref="C15:D15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4" width="20.7109375" style="4" customWidth="1"/>
    <col min="5" max="9" width="11.7109375" style="4" customWidth="1"/>
    <col min="10" max="10" width="11.7109375" style="5" customWidth="1"/>
    <col min="11" max="11" width="11.7109375" style="6" customWidth="1"/>
    <col min="12" max="16384" width="9.140625" style="4" customWidth="1"/>
  </cols>
  <sheetData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6" customHeight="1">
      <c r="B4" s="7"/>
      <c r="C4" s="7"/>
      <c r="D4" s="1"/>
      <c r="E4" s="1"/>
      <c r="F4" s="1"/>
      <c r="G4" s="1"/>
      <c r="H4" s="1"/>
      <c r="I4" s="1"/>
    </row>
    <row r="5" spans="2:10" ht="16.5" customHeight="1" thickBot="1">
      <c r="B5" s="113" t="s">
        <v>95</v>
      </c>
      <c r="C5" s="114"/>
      <c r="D5" s="111"/>
      <c r="J5" s="13" t="s">
        <v>85</v>
      </c>
    </row>
    <row r="6" spans="2:11" ht="0.75" customHeight="1" hidden="1" thickBot="1">
      <c r="B6" s="13"/>
      <c r="C6" s="13"/>
      <c r="J6" s="13" t="s">
        <v>85</v>
      </c>
      <c r="K6" s="13"/>
    </row>
    <row r="7" spans="2:11" ht="51.75" customHeight="1" thickBot="1">
      <c r="B7" s="57" t="s">
        <v>8</v>
      </c>
      <c r="C7" s="425" t="s">
        <v>91</v>
      </c>
      <c r="D7" s="424"/>
      <c r="E7" s="58" t="s">
        <v>149</v>
      </c>
      <c r="F7" s="57" t="s">
        <v>150</v>
      </c>
      <c r="G7" s="57" t="s">
        <v>151</v>
      </c>
      <c r="H7" s="57" t="s">
        <v>152</v>
      </c>
      <c r="I7" s="57" t="s">
        <v>153</v>
      </c>
      <c r="J7" s="59" t="s">
        <v>92</v>
      </c>
      <c r="K7" s="60" t="s">
        <v>154</v>
      </c>
    </row>
    <row r="8" spans="2:11" ht="14.25" customHeight="1" thickBot="1">
      <c r="B8" s="61" t="s">
        <v>10</v>
      </c>
      <c r="C8" s="423" t="s">
        <v>11</v>
      </c>
      <c r="D8" s="424"/>
      <c r="E8" s="57" t="s">
        <v>12</v>
      </c>
      <c r="F8" s="57" t="s">
        <v>13</v>
      </c>
      <c r="G8" s="57" t="s">
        <v>14</v>
      </c>
      <c r="H8" s="57" t="s">
        <v>15</v>
      </c>
      <c r="I8" s="57" t="s">
        <v>16</v>
      </c>
      <c r="J8" s="59" t="s">
        <v>17</v>
      </c>
      <c r="K8" s="62" t="s">
        <v>18</v>
      </c>
    </row>
    <row r="9" spans="2:11" ht="15" customHeight="1" thickBot="1">
      <c r="B9" s="131">
        <v>1</v>
      </c>
      <c r="C9" s="426" t="s">
        <v>96</v>
      </c>
      <c r="D9" s="427"/>
      <c r="E9" s="64">
        <f>E10+E11</f>
        <v>0</v>
      </c>
      <c r="F9" s="64">
        <f aca="true" t="shared" si="0" ref="F9:K9">F10+F11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2:11" ht="15" customHeight="1">
      <c r="B10" s="124">
        <v>2</v>
      </c>
      <c r="C10" s="428" t="s">
        <v>125</v>
      </c>
      <c r="D10" s="429"/>
      <c r="E10" s="55"/>
      <c r="F10" s="55"/>
      <c r="G10" s="118">
        <f aca="true" t="shared" si="1" ref="G10:G29">E10+F10</f>
        <v>0</v>
      </c>
      <c r="H10" s="118"/>
      <c r="I10" s="118"/>
      <c r="J10" s="157"/>
      <c r="K10" s="158"/>
    </row>
    <row r="11" spans="2:11" ht="15" customHeight="1" thickBot="1">
      <c r="B11" s="125">
        <v>3</v>
      </c>
      <c r="C11" s="419" t="s">
        <v>126</v>
      </c>
      <c r="D11" s="420"/>
      <c r="E11" s="55"/>
      <c r="F11" s="55"/>
      <c r="G11" s="63">
        <f t="shared" si="1"/>
        <v>0</v>
      </c>
      <c r="H11" s="63"/>
      <c r="I11" s="63"/>
      <c r="J11" s="159"/>
      <c r="K11" s="160"/>
    </row>
    <row r="12" spans="2:11" ht="15" customHeight="1" thickBot="1">
      <c r="B12" s="131">
        <v>4</v>
      </c>
      <c r="C12" s="413" t="s">
        <v>124</v>
      </c>
      <c r="D12" s="414"/>
      <c r="E12" s="64">
        <f>E14+E13</f>
        <v>0</v>
      </c>
      <c r="F12" s="64">
        <f>F13+F14</f>
        <v>0</v>
      </c>
      <c r="G12" s="64">
        <f t="shared" si="1"/>
        <v>0</v>
      </c>
      <c r="H12" s="64">
        <f>H13+H14</f>
        <v>0</v>
      </c>
      <c r="I12" s="64">
        <f aca="true" t="shared" si="2" ref="I12:I26">G12-H12</f>
        <v>0</v>
      </c>
      <c r="J12" s="141">
        <f>J13+J14</f>
        <v>0</v>
      </c>
      <c r="K12" s="161">
        <f>K13+K14</f>
        <v>0</v>
      </c>
    </row>
    <row r="13" spans="2:11" ht="15" customHeight="1">
      <c r="B13" s="124">
        <v>5</v>
      </c>
      <c r="C13" s="415" t="s">
        <v>125</v>
      </c>
      <c r="D13" s="416"/>
      <c r="E13" s="55"/>
      <c r="F13" s="55"/>
      <c r="G13" s="118">
        <f t="shared" si="1"/>
        <v>0</v>
      </c>
      <c r="H13" s="55"/>
      <c r="I13" s="118">
        <f>G13-H13</f>
        <v>0</v>
      </c>
      <c r="J13" s="55"/>
      <c r="K13" s="158">
        <f>I13-J13</f>
        <v>0</v>
      </c>
    </row>
    <row r="14" spans="2:11" ht="15" customHeight="1" thickBot="1">
      <c r="B14" s="123">
        <v>6</v>
      </c>
      <c r="C14" s="419" t="s">
        <v>126</v>
      </c>
      <c r="D14" s="420"/>
      <c r="E14" s="55"/>
      <c r="F14" s="55"/>
      <c r="G14" s="115">
        <f t="shared" si="1"/>
        <v>0</v>
      </c>
      <c r="H14" s="55"/>
      <c r="I14" s="115">
        <f t="shared" si="2"/>
        <v>0</v>
      </c>
      <c r="J14" s="55"/>
      <c r="K14" s="162">
        <f>I14-J14</f>
        <v>0</v>
      </c>
    </row>
    <row r="15" spans="2:11" ht="15" customHeight="1" thickBot="1">
      <c r="B15" s="131">
        <v>7</v>
      </c>
      <c r="C15" s="413" t="s">
        <v>124</v>
      </c>
      <c r="D15" s="414"/>
      <c r="E15" s="64">
        <f>E16+E17</f>
        <v>0</v>
      </c>
      <c r="F15" s="64">
        <f>F16+F17</f>
        <v>0</v>
      </c>
      <c r="G15" s="64">
        <f t="shared" si="1"/>
        <v>0</v>
      </c>
      <c r="H15" s="64">
        <f>H16+H17</f>
        <v>0</v>
      </c>
      <c r="I15" s="64">
        <f t="shared" si="2"/>
        <v>0</v>
      </c>
      <c r="J15" s="141">
        <f>J16+J17</f>
        <v>0</v>
      </c>
      <c r="K15" s="161">
        <f>K16+K17</f>
        <v>0</v>
      </c>
    </row>
    <row r="16" spans="2:11" ht="15" customHeight="1">
      <c r="B16" s="124">
        <v>8</v>
      </c>
      <c r="C16" s="415" t="s">
        <v>125</v>
      </c>
      <c r="D16" s="416"/>
      <c r="E16" s="55"/>
      <c r="F16" s="55"/>
      <c r="G16" s="118">
        <f t="shared" si="1"/>
        <v>0</v>
      </c>
      <c r="H16" s="55"/>
      <c r="I16" s="118">
        <f t="shared" si="2"/>
        <v>0</v>
      </c>
      <c r="J16" s="55"/>
      <c r="K16" s="158">
        <f>I16-J16</f>
        <v>0</v>
      </c>
    </row>
    <row r="17" spans="2:11" ht="15" customHeight="1" thickBot="1">
      <c r="B17" s="123">
        <v>9</v>
      </c>
      <c r="C17" s="419" t="s">
        <v>126</v>
      </c>
      <c r="D17" s="420"/>
      <c r="E17" s="55"/>
      <c r="F17" s="55"/>
      <c r="G17" s="115">
        <f t="shared" si="1"/>
        <v>0</v>
      </c>
      <c r="H17" s="55"/>
      <c r="I17" s="115">
        <f t="shared" si="2"/>
        <v>0</v>
      </c>
      <c r="J17" s="55"/>
      <c r="K17" s="162">
        <f>I17-J17</f>
        <v>0</v>
      </c>
    </row>
    <row r="18" spans="2:11" ht="15" customHeight="1" thickBot="1">
      <c r="B18" s="131">
        <v>10</v>
      </c>
      <c r="C18" s="413" t="s">
        <v>124</v>
      </c>
      <c r="D18" s="414"/>
      <c r="E18" s="64">
        <f>E19+E20</f>
        <v>0</v>
      </c>
      <c r="F18" s="64">
        <f>F19+F20</f>
        <v>0</v>
      </c>
      <c r="G18" s="64">
        <f t="shared" si="1"/>
        <v>0</v>
      </c>
      <c r="H18" s="64">
        <f>H19+H20</f>
        <v>0</v>
      </c>
      <c r="I18" s="64">
        <f t="shared" si="2"/>
        <v>0</v>
      </c>
      <c r="J18" s="141">
        <f>J19+J20</f>
        <v>0</v>
      </c>
      <c r="K18" s="161">
        <f>K19+K20</f>
        <v>0</v>
      </c>
    </row>
    <row r="19" spans="2:11" ht="15" customHeight="1">
      <c r="B19" s="124">
        <v>11</v>
      </c>
      <c r="C19" s="415" t="s">
        <v>125</v>
      </c>
      <c r="D19" s="416"/>
      <c r="E19" s="55"/>
      <c r="F19" s="55"/>
      <c r="G19" s="118">
        <f t="shared" si="1"/>
        <v>0</v>
      </c>
      <c r="H19" s="55"/>
      <c r="I19" s="118">
        <f t="shared" si="2"/>
        <v>0</v>
      </c>
      <c r="J19" s="55"/>
      <c r="K19" s="158">
        <f>I19-J19</f>
        <v>0</v>
      </c>
    </row>
    <row r="20" spans="2:11" ht="15" customHeight="1" thickBot="1">
      <c r="B20" s="123">
        <v>12</v>
      </c>
      <c r="C20" s="419" t="s">
        <v>126</v>
      </c>
      <c r="D20" s="420"/>
      <c r="E20" s="55"/>
      <c r="F20" s="55"/>
      <c r="G20" s="115">
        <f t="shared" si="1"/>
        <v>0</v>
      </c>
      <c r="H20" s="55"/>
      <c r="I20" s="115">
        <f t="shared" si="2"/>
        <v>0</v>
      </c>
      <c r="J20" s="55"/>
      <c r="K20" s="162">
        <f>I20-J20</f>
        <v>0</v>
      </c>
    </row>
    <row r="21" spans="2:11" ht="15" customHeight="1" thickBot="1">
      <c r="B21" s="131">
        <v>13</v>
      </c>
      <c r="C21" s="413" t="s">
        <v>124</v>
      </c>
      <c r="D21" s="414"/>
      <c r="E21" s="64">
        <f>E22+E23</f>
        <v>0</v>
      </c>
      <c r="F21" s="64">
        <f>F22+F23</f>
        <v>0</v>
      </c>
      <c r="G21" s="64">
        <f t="shared" si="1"/>
        <v>0</v>
      </c>
      <c r="H21" s="163">
        <f>H22+H23</f>
        <v>0</v>
      </c>
      <c r="I21" s="64">
        <f t="shared" si="2"/>
        <v>0</v>
      </c>
      <c r="J21" s="141">
        <f>J22+J23</f>
        <v>0</v>
      </c>
      <c r="K21" s="161">
        <f>K22+K23</f>
        <v>0</v>
      </c>
    </row>
    <row r="22" spans="2:11" ht="15" customHeight="1">
      <c r="B22" s="124">
        <v>14</v>
      </c>
      <c r="C22" s="415"/>
      <c r="D22" s="416"/>
      <c r="E22" s="55"/>
      <c r="F22" s="55"/>
      <c r="G22" s="118">
        <f t="shared" si="1"/>
        <v>0</v>
      </c>
      <c r="H22" s="55"/>
      <c r="I22" s="118">
        <f t="shared" si="2"/>
        <v>0</v>
      </c>
      <c r="J22" s="55"/>
      <c r="K22" s="164">
        <f>I22-J22</f>
        <v>0</v>
      </c>
    </row>
    <row r="23" spans="2:11" ht="15" customHeight="1" thickBot="1">
      <c r="B23" s="123">
        <v>15</v>
      </c>
      <c r="C23" s="419" t="s">
        <v>126</v>
      </c>
      <c r="D23" s="420"/>
      <c r="E23" s="55"/>
      <c r="F23" s="55"/>
      <c r="G23" s="115">
        <f t="shared" si="1"/>
        <v>0</v>
      </c>
      <c r="H23" s="55"/>
      <c r="I23" s="115">
        <f t="shared" si="2"/>
        <v>0</v>
      </c>
      <c r="J23" s="55"/>
      <c r="K23" s="162">
        <f>I23-J23</f>
        <v>0</v>
      </c>
    </row>
    <row r="24" spans="2:11" ht="15" customHeight="1" thickBot="1">
      <c r="B24" s="131">
        <v>16</v>
      </c>
      <c r="C24" s="413" t="s">
        <v>124</v>
      </c>
      <c r="D24" s="414"/>
      <c r="E24" s="64">
        <f>E25+E26</f>
        <v>0</v>
      </c>
      <c r="F24" s="64">
        <f>F25+F26</f>
        <v>0</v>
      </c>
      <c r="G24" s="64">
        <f t="shared" si="1"/>
        <v>0</v>
      </c>
      <c r="H24" s="163">
        <f>H25+H26</f>
        <v>0</v>
      </c>
      <c r="I24" s="64">
        <f t="shared" si="2"/>
        <v>0</v>
      </c>
      <c r="J24" s="141">
        <f>J25+J26</f>
        <v>0</v>
      </c>
      <c r="K24" s="161">
        <f>K25+K26</f>
        <v>0</v>
      </c>
    </row>
    <row r="25" spans="2:11" ht="15" customHeight="1">
      <c r="B25" s="124">
        <v>17</v>
      </c>
      <c r="C25" s="415" t="s">
        <v>125</v>
      </c>
      <c r="D25" s="416"/>
      <c r="E25" s="55"/>
      <c r="F25" s="55"/>
      <c r="G25" s="118">
        <f t="shared" si="1"/>
        <v>0</v>
      </c>
      <c r="H25" s="55"/>
      <c r="I25" s="115">
        <f t="shared" si="2"/>
        <v>0</v>
      </c>
      <c r="J25" s="55"/>
      <c r="K25" s="164">
        <f>I25-J25</f>
        <v>0</v>
      </c>
    </row>
    <row r="26" spans="2:11" ht="15" customHeight="1" thickBot="1">
      <c r="B26" s="142">
        <v>18</v>
      </c>
      <c r="C26" s="419" t="s">
        <v>126</v>
      </c>
      <c r="D26" s="420"/>
      <c r="E26" s="55"/>
      <c r="F26" s="55"/>
      <c r="G26" s="115">
        <f t="shared" si="1"/>
        <v>0</v>
      </c>
      <c r="H26" s="55"/>
      <c r="I26" s="115">
        <f t="shared" si="2"/>
        <v>0</v>
      </c>
      <c r="J26" s="55"/>
      <c r="K26" s="162">
        <f>I26-J26</f>
        <v>0</v>
      </c>
    </row>
    <row r="27" spans="2:11" ht="15" customHeight="1" thickBot="1">
      <c r="B27" s="143">
        <v>19</v>
      </c>
      <c r="C27" s="436" t="s">
        <v>123</v>
      </c>
      <c r="D27" s="437"/>
      <c r="E27" s="64">
        <f>E28+E29</f>
        <v>0</v>
      </c>
      <c r="F27" s="64">
        <f>F28+F29</f>
        <v>0</v>
      </c>
      <c r="G27" s="64">
        <f t="shared" si="1"/>
        <v>0</v>
      </c>
      <c r="H27" s="163">
        <f>H28+H29</f>
        <v>0</v>
      </c>
      <c r="I27" s="64">
        <f>G27-H27</f>
        <v>0</v>
      </c>
      <c r="J27" s="141">
        <f>J28+J29</f>
        <v>0</v>
      </c>
      <c r="K27" s="161">
        <f>K28+K29</f>
        <v>0</v>
      </c>
    </row>
    <row r="28" spans="2:11" ht="15" customHeight="1">
      <c r="B28" s="146">
        <v>20</v>
      </c>
      <c r="C28" s="415" t="s">
        <v>125</v>
      </c>
      <c r="D28" s="416"/>
      <c r="E28" s="55"/>
      <c r="F28" s="55"/>
      <c r="G28" s="118">
        <f t="shared" si="1"/>
        <v>0</v>
      </c>
      <c r="H28" s="55"/>
      <c r="I28" s="118">
        <f>G28-H28</f>
        <v>0</v>
      </c>
      <c r="J28" s="55"/>
      <c r="K28" s="118">
        <f>I28-J28</f>
        <v>0</v>
      </c>
    </row>
    <row r="29" spans="2:11" ht="15" customHeight="1" thickBot="1">
      <c r="B29" s="142">
        <v>21</v>
      </c>
      <c r="C29" s="432" t="s">
        <v>126</v>
      </c>
      <c r="D29" s="433"/>
      <c r="E29" s="55"/>
      <c r="F29" s="55"/>
      <c r="G29" s="115">
        <f t="shared" si="1"/>
        <v>0</v>
      </c>
      <c r="H29" s="55"/>
      <c r="I29" s="115">
        <f>G29-H29</f>
        <v>0</v>
      </c>
      <c r="J29" s="55"/>
      <c r="K29" s="115">
        <f>I29-J29</f>
        <v>0</v>
      </c>
    </row>
    <row r="30" spans="2:11" ht="15" customHeight="1">
      <c r="B30" s="146">
        <v>22</v>
      </c>
      <c r="C30" s="434" t="s">
        <v>128</v>
      </c>
      <c r="D30" s="435"/>
      <c r="E30" s="117">
        <f>E13+E16+E19+E22+E25+E28+'Zúčtovanie so ŠR (2)'!E10+'Zúčtovanie so ŠR (2)'!E13+'Zúčtovanie so ŠR (2)'!E16+'Zúčtovanie so ŠR (2)'!E19+'Zúčtovanie so ŠR (2)'!E22+'Zúčtovanie so ŠR (2)'!E25</f>
        <v>0</v>
      </c>
      <c r="F30" s="117">
        <f>F13+F16+F19+F22+F25+F28+'Zúčtovanie so ŠR (2)'!F10+'Zúčtovanie so ŠR (2)'!F13+'Zúčtovanie so ŠR (2)'!F16+'Zúčtovanie so ŠR (2)'!F19+'Zúčtovanie so ŠR (2)'!F22+'Zúčtovanie so ŠR (2)'!F25</f>
        <v>0</v>
      </c>
      <c r="G30" s="117">
        <f>G13+G16+G19+G22+G25+G28+'Zúčtovanie so ŠR (2)'!G10+'Zúčtovanie so ŠR (2)'!G13+'Zúčtovanie so ŠR (2)'!G16+'Zúčtovanie so ŠR (2)'!G19+'Zúčtovanie so ŠR (2)'!G22+'Zúčtovanie so ŠR (2)'!G25</f>
        <v>0</v>
      </c>
      <c r="H30" s="117">
        <f>H13+H16+H19+H22+H25+H28+'Zúčtovanie so ŠR (2)'!H10+'Zúčtovanie so ŠR (2)'!H13+'Zúčtovanie so ŠR (2)'!H16+'Zúčtovanie so ŠR (2)'!H19+'Zúčtovanie so ŠR (2)'!H22+'Zúčtovanie so ŠR (2)'!H25</f>
        <v>0</v>
      </c>
      <c r="I30" s="117">
        <f>I13+I16+I19+I22+I25+I28+'Zúčtovanie so ŠR (2)'!I10+'Zúčtovanie so ŠR (2)'!I13+'Zúčtovanie so ŠR (2)'!I16+'Zúčtovanie so ŠR (2)'!I19+'Zúčtovanie so ŠR (2)'!I22+'Zúčtovanie so ŠR (2)'!I25</f>
        <v>0</v>
      </c>
      <c r="J30" s="117">
        <f>J13+J16+J19+J22+J25+J28+'Zúčtovanie so ŠR (2)'!J10+'Zúčtovanie so ŠR (2)'!J13+'Zúčtovanie so ŠR (2)'!J16+'Zúčtovanie so ŠR (2)'!J19+'Zúčtovanie so ŠR (2)'!J22+'Zúčtovanie so ŠR (2)'!J25</f>
        <v>0</v>
      </c>
      <c r="K30" s="117">
        <f>K13+K16+K19+K22+K25+K28+'Zúčtovanie so ŠR (2)'!K10+'Zúčtovanie so ŠR (2)'!K13+'Zúčtovanie so ŠR (2)'!K16+'Zúčtovanie so ŠR (2)'!K19+'Zúčtovanie so ŠR (2)'!K22+'Zúčtovanie so ŠR (2)'!K25</f>
        <v>0</v>
      </c>
    </row>
    <row r="31" spans="2:11" ht="15" customHeight="1" thickBot="1">
      <c r="B31" s="144">
        <v>23</v>
      </c>
      <c r="C31" s="430" t="s">
        <v>129</v>
      </c>
      <c r="D31" s="431"/>
      <c r="E31" s="63">
        <f>E14+E17+E20+E23+E26+E29+'Zúčtovanie so ŠR (2)'!E11+'Zúčtovanie so ŠR (2)'!E14+'Zúčtovanie so ŠR (2)'!E17+'Zúčtovanie so ŠR (2)'!E20+'Zúčtovanie so ŠR (2)'!E23+'Zúčtovanie so ŠR (2)'!E26</f>
        <v>0</v>
      </c>
      <c r="F31" s="63">
        <f>F14+F17+F20+F23+F26+F29+'Zúčtovanie so ŠR (2)'!F11+'Zúčtovanie so ŠR (2)'!F14+'Zúčtovanie so ŠR (2)'!F17+'Zúčtovanie so ŠR (2)'!F20+'Zúčtovanie so ŠR (2)'!F23+'Zúčtovanie so ŠR (2)'!F26</f>
        <v>0</v>
      </c>
      <c r="G31" s="63">
        <f>G14+G17+G20+G23+G26+G29+'Zúčtovanie so ŠR (2)'!G11+'Zúčtovanie so ŠR (2)'!G14+'Zúčtovanie so ŠR (2)'!G17+'Zúčtovanie so ŠR (2)'!G20+'Zúčtovanie so ŠR (2)'!G23+'Zúčtovanie so ŠR (2)'!G26</f>
        <v>0</v>
      </c>
      <c r="H31" s="63">
        <f>H14+H17+H20+H23+H26+H29+'Zúčtovanie so ŠR (2)'!H11+'Zúčtovanie so ŠR (2)'!H14+'Zúčtovanie so ŠR (2)'!H17+'Zúčtovanie so ŠR (2)'!H20+'Zúčtovanie so ŠR (2)'!H23+'Zúčtovanie so ŠR (2)'!H26</f>
        <v>0</v>
      </c>
      <c r="I31" s="63">
        <f>I14+I17+I20+I23+I26+I29+'Zúčtovanie so ŠR (2)'!I11+'Zúčtovanie so ŠR (2)'!I14+'Zúčtovanie so ŠR (2)'!I17+'Zúčtovanie so ŠR (2)'!I20+'Zúčtovanie so ŠR (2)'!I23+'Zúčtovanie so ŠR (2)'!I26</f>
        <v>0</v>
      </c>
      <c r="J31" s="63">
        <f>J14+J17+J20+J23+J26+J29+'Zúčtovanie so ŠR (2)'!J11+'Zúčtovanie so ŠR (2)'!J14+'Zúčtovanie so ŠR (2)'!J17+'Zúčtovanie so ŠR (2)'!J20+'Zúčtovanie so ŠR (2)'!J23+'Zúčtovanie so ŠR (2)'!J26</f>
        <v>0</v>
      </c>
      <c r="K31" s="63">
        <f>I31-J31</f>
        <v>0</v>
      </c>
    </row>
    <row r="32" spans="2:11" ht="15" customHeight="1" thickBot="1">
      <c r="B32" s="145">
        <v>24</v>
      </c>
      <c r="C32" s="417" t="s">
        <v>127</v>
      </c>
      <c r="D32" s="418"/>
      <c r="E32" s="116">
        <f>E30+E31</f>
        <v>0</v>
      </c>
      <c r="F32" s="116">
        <f aca="true" t="shared" si="3" ref="F32:K32">F30+F31</f>
        <v>0</v>
      </c>
      <c r="G32" s="116">
        <f t="shared" si="3"/>
        <v>0</v>
      </c>
      <c r="H32" s="116">
        <f t="shared" si="3"/>
        <v>0</v>
      </c>
      <c r="I32" s="116">
        <f t="shared" si="3"/>
        <v>0</v>
      </c>
      <c r="J32" s="116">
        <f t="shared" si="3"/>
        <v>0</v>
      </c>
      <c r="K32" s="116">
        <f t="shared" si="3"/>
        <v>0</v>
      </c>
    </row>
    <row r="33" spans="7:11" ht="15" customHeight="1">
      <c r="G33" s="65"/>
      <c r="H33" s="45"/>
      <c r="I33" s="421"/>
      <c r="J33" s="422"/>
      <c r="K33" s="18"/>
    </row>
    <row r="34" spans="7:11" ht="12.75">
      <c r="G34" s="397"/>
      <c r="H34" s="398"/>
      <c r="I34" s="398"/>
      <c r="J34" s="398"/>
      <c r="K34" s="18"/>
    </row>
    <row r="35" spans="7:11" ht="12.75">
      <c r="G35" s="397"/>
      <c r="H35" s="398"/>
      <c r="I35" s="398"/>
      <c r="J35" s="398"/>
      <c r="K35" s="18"/>
    </row>
    <row r="36" spans="7:11" ht="12.75">
      <c r="G36" s="397"/>
      <c r="H36" s="398"/>
      <c r="I36" s="398"/>
      <c r="J36" s="398"/>
      <c r="K36" s="18"/>
    </row>
    <row r="37" spans="7:11" ht="12.75">
      <c r="G37" s="399"/>
      <c r="H37" s="400"/>
      <c r="I37" s="400"/>
      <c r="J37" s="400"/>
      <c r="K37" s="41"/>
    </row>
  </sheetData>
  <sheetProtection password="CB9D" sheet="1" objects="1" scenarios="1" selectLockedCells="1"/>
  <mergeCells count="31">
    <mergeCell ref="C11:D11"/>
    <mergeCell ref="C14:D14"/>
    <mergeCell ref="C15:D15"/>
    <mergeCell ref="C31:D31"/>
    <mergeCell ref="C28:D28"/>
    <mergeCell ref="C29:D29"/>
    <mergeCell ref="C30:D30"/>
    <mergeCell ref="C27:D27"/>
    <mergeCell ref="C8:D8"/>
    <mergeCell ref="C7:D7"/>
    <mergeCell ref="C9:D9"/>
    <mergeCell ref="C10:D10"/>
    <mergeCell ref="G36:J36"/>
    <mergeCell ref="I33:J33"/>
    <mergeCell ref="C16:D16"/>
    <mergeCell ref="C17:D17"/>
    <mergeCell ref="C18:D18"/>
    <mergeCell ref="C19:D19"/>
    <mergeCell ref="C20:D20"/>
    <mergeCell ref="C25:D25"/>
    <mergeCell ref="C26:D26"/>
    <mergeCell ref="G37:J37"/>
    <mergeCell ref="G34:J34"/>
    <mergeCell ref="G35:J35"/>
    <mergeCell ref="C12:D12"/>
    <mergeCell ref="C13:D13"/>
    <mergeCell ref="C32:D32"/>
    <mergeCell ref="C21:D21"/>
    <mergeCell ref="C22:D22"/>
    <mergeCell ref="C23:D23"/>
    <mergeCell ref="C24:D2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árok35"/>
  <dimension ref="B2:O35"/>
  <sheetViews>
    <sheetView showGridLines="0" workbookViewId="0" topLeftCell="B1">
      <selection activeCell="E11" sqref="E11"/>
    </sheetView>
  </sheetViews>
  <sheetFormatPr defaultColWidth="9.140625" defaultRowHeight="12.75"/>
  <cols>
    <col min="1" max="1" width="2.57421875" style="4" customWidth="1"/>
    <col min="2" max="2" width="5.7109375" style="4" customWidth="1"/>
    <col min="3" max="4" width="20.7109375" style="4" customWidth="1"/>
    <col min="5" max="9" width="11.7109375" style="4" customWidth="1"/>
    <col min="10" max="10" width="11.7109375" style="5" customWidth="1"/>
    <col min="11" max="11" width="11.7109375" style="6" customWidth="1"/>
    <col min="12" max="16384" width="9.140625" style="4" customWidth="1"/>
  </cols>
  <sheetData>
    <row r="2" spans="2:9" ht="12.75">
      <c r="B2" s="7" t="s">
        <v>84</v>
      </c>
      <c r="C2" s="7"/>
      <c r="D2" s="8">
        <f>Sumár!$E$4</f>
        <v>0</v>
      </c>
      <c r="E2" s="8"/>
      <c r="F2" s="8"/>
      <c r="G2" s="8"/>
      <c r="H2" s="8"/>
      <c r="I2" s="1"/>
    </row>
    <row r="3" spans="2:9" ht="12.75">
      <c r="B3" s="7" t="s">
        <v>26</v>
      </c>
      <c r="C3" s="7"/>
      <c r="D3" s="2">
        <f>Sumár!G1</f>
        <v>0</v>
      </c>
      <c r="E3" s="10" t="s">
        <v>36</v>
      </c>
      <c r="F3" s="2">
        <f>Sumár!I1</f>
        <v>0</v>
      </c>
      <c r="G3" s="2"/>
      <c r="H3" s="1"/>
      <c r="I3" s="1"/>
    </row>
    <row r="4" spans="2:9" ht="6" customHeight="1">
      <c r="B4" s="7"/>
      <c r="C4" s="7"/>
      <c r="D4" s="1"/>
      <c r="E4" s="1"/>
      <c r="F4" s="1"/>
      <c r="G4" s="1"/>
      <c r="H4" s="1"/>
      <c r="I4" s="1"/>
    </row>
    <row r="5" spans="2:10" ht="16.5" customHeight="1" thickBot="1">
      <c r="B5" s="113" t="s">
        <v>95</v>
      </c>
      <c r="C5" s="114"/>
      <c r="D5" s="111"/>
      <c r="J5" s="13" t="s">
        <v>85</v>
      </c>
    </row>
    <row r="6" spans="2:11" ht="0.75" customHeight="1" hidden="1" thickBot="1">
      <c r="B6" s="13"/>
      <c r="C6" s="13"/>
      <c r="J6" s="13" t="s">
        <v>85</v>
      </c>
      <c r="K6" s="13"/>
    </row>
    <row r="7" spans="2:11" ht="51.75" customHeight="1" thickBot="1">
      <c r="B7" s="57" t="s">
        <v>8</v>
      </c>
      <c r="C7" s="425" t="s">
        <v>91</v>
      </c>
      <c r="D7" s="439"/>
      <c r="E7" s="58" t="s">
        <v>149</v>
      </c>
      <c r="F7" s="57" t="s">
        <v>150</v>
      </c>
      <c r="G7" s="57" t="s">
        <v>151</v>
      </c>
      <c r="H7" s="57" t="s">
        <v>152</v>
      </c>
      <c r="I7" s="57" t="s">
        <v>153</v>
      </c>
      <c r="J7" s="59" t="s">
        <v>92</v>
      </c>
      <c r="K7" s="60" t="s">
        <v>154</v>
      </c>
    </row>
    <row r="8" spans="2:11" ht="14.25" customHeight="1" thickBot="1">
      <c r="B8" s="132" t="s">
        <v>10</v>
      </c>
      <c r="C8" s="423" t="s">
        <v>11</v>
      </c>
      <c r="D8" s="439"/>
      <c r="E8" s="57" t="s">
        <v>12</v>
      </c>
      <c r="F8" s="57" t="s">
        <v>13</v>
      </c>
      <c r="G8" s="57" t="s">
        <v>14</v>
      </c>
      <c r="H8" s="57" t="s">
        <v>15</v>
      </c>
      <c r="I8" s="57" t="s">
        <v>16</v>
      </c>
      <c r="J8" s="59" t="s">
        <v>17</v>
      </c>
      <c r="K8" s="62" t="s">
        <v>18</v>
      </c>
    </row>
    <row r="9" spans="2:11" ht="15" customHeight="1" thickBot="1">
      <c r="B9" s="131">
        <v>25</v>
      </c>
      <c r="C9" s="413" t="s">
        <v>124</v>
      </c>
      <c r="D9" s="414"/>
      <c r="E9" s="64">
        <f>E10+E11</f>
        <v>0</v>
      </c>
      <c r="F9" s="64">
        <f>F10+F11</f>
        <v>0</v>
      </c>
      <c r="G9" s="64">
        <f>E9+F9</f>
        <v>0</v>
      </c>
      <c r="H9" s="64">
        <f>H10+H11</f>
        <v>0</v>
      </c>
      <c r="I9" s="64">
        <f>I10+I11</f>
        <v>0</v>
      </c>
      <c r="J9" s="141">
        <f>J10+J11</f>
        <v>0</v>
      </c>
      <c r="K9" s="141">
        <f>K10+K11</f>
        <v>0</v>
      </c>
    </row>
    <row r="10" spans="2:11" ht="15" customHeight="1">
      <c r="B10" s="124">
        <v>26</v>
      </c>
      <c r="C10" s="415" t="s">
        <v>125</v>
      </c>
      <c r="D10" s="416"/>
      <c r="E10" s="55"/>
      <c r="F10" s="55"/>
      <c r="G10" s="118">
        <f aca="true" t="shared" si="0" ref="G10:G26">E10+F10</f>
        <v>0</v>
      </c>
      <c r="H10" s="55"/>
      <c r="I10" s="118">
        <f aca="true" t="shared" si="1" ref="I10:I26">G10-H10</f>
        <v>0</v>
      </c>
      <c r="J10" s="55"/>
      <c r="K10" s="158">
        <f>I10-J10</f>
        <v>0</v>
      </c>
    </row>
    <row r="11" spans="2:11" ht="15" customHeight="1" thickBot="1">
      <c r="B11" s="123">
        <v>27</v>
      </c>
      <c r="C11" s="419" t="s">
        <v>126</v>
      </c>
      <c r="D11" s="420"/>
      <c r="E11" s="55"/>
      <c r="F11" s="55"/>
      <c r="G11" s="115">
        <f t="shared" si="0"/>
        <v>0</v>
      </c>
      <c r="H11" s="55"/>
      <c r="I11" s="115">
        <f t="shared" si="1"/>
        <v>0</v>
      </c>
      <c r="J11" s="55"/>
      <c r="K11" s="162">
        <f aca="true" t="shared" si="2" ref="K11:K26">I11-J11</f>
        <v>0</v>
      </c>
    </row>
    <row r="12" spans="2:11" ht="15" customHeight="1" thickBot="1">
      <c r="B12" s="131">
        <v>28</v>
      </c>
      <c r="C12" s="413" t="s">
        <v>124</v>
      </c>
      <c r="D12" s="414"/>
      <c r="E12" s="64">
        <f>E13+E14</f>
        <v>0</v>
      </c>
      <c r="F12" s="64">
        <f>F13+F14</f>
        <v>0</v>
      </c>
      <c r="G12" s="64">
        <f t="shared" si="0"/>
        <v>0</v>
      </c>
      <c r="H12" s="64">
        <f>H13+H14</f>
        <v>0</v>
      </c>
      <c r="I12" s="64">
        <f t="shared" si="1"/>
        <v>0</v>
      </c>
      <c r="J12" s="165">
        <f>J13+J14</f>
        <v>0</v>
      </c>
      <c r="K12" s="161">
        <f t="shared" si="2"/>
        <v>0</v>
      </c>
    </row>
    <row r="13" spans="2:11" ht="15" customHeight="1">
      <c r="B13" s="124">
        <v>29</v>
      </c>
      <c r="C13" s="415" t="s">
        <v>125</v>
      </c>
      <c r="D13" s="416"/>
      <c r="E13" s="55"/>
      <c r="F13" s="55"/>
      <c r="G13" s="118">
        <f t="shared" si="0"/>
        <v>0</v>
      </c>
      <c r="H13" s="55"/>
      <c r="I13" s="118">
        <f t="shared" si="1"/>
        <v>0</v>
      </c>
      <c r="J13" s="55"/>
      <c r="K13" s="158">
        <f t="shared" si="2"/>
        <v>0</v>
      </c>
    </row>
    <row r="14" spans="2:11" ht="15" customHeight="1" thickBot="1">
      <c r="B14" s="123">
        <v>30</v>
      </c>
      <c r="C14" s="419" t="s">
        <v>126</v>
      </c>
      <c r="D14" s="420"/>
      <c r="E14" s="55"/>
      <c r="F14" s="55"/>
      <c r="G14" s="115">
        <f t="shared" si="0"/>
        <v>0</v>
      </c>
      <c r="H14" s="55"/>
      <c r="I14" s="115">
        <f t="shared" si="1"/>
        <v>0</v>
      </c>
      <c r="J14" s="55"/>
      <c r="K14" s="162">
        <f t="shared" si="2"/>
        <v>0</v>
      </c>
    </row>
    <row r="15" spans="2:11" ht="15" customHeight="1" thickBot="1">
      <c r="B15" s="131">
        <v>31</v>
      </c>
      <c r="C15" s="413" t="s">
        <v>124</v>
      </c>
      <c r="D15" s="414"/>
      <c r="E15" s="64">
        <f>E16+E17</f>
        <v>0</v>
      </c>
      <c r="F15" s="64">
        <f>F16+F17</f>
        <v>0</v>
      </c>
      <c r="G15" s="64">
        <f t="shared" si="0"/>
        <v>0</v>
      </c>
      <c r="H15" s="64">
        <f>H16+H17</f>
        <v>0</v>
      </c>
      <c r="I15" s="64">
        <f t="shared" si="1"/>
        <v>0</v>
      </c>
      <c r="J15" s="141">
        <f>J16+J17</f>
        <v>0</v>
      </c>
      <c r="K15" s="161">
        <f t="shared" si="2"/>
        <v>0</v>
      </c>
    </row>
    <row r="16" spans="2:11" ht="15" customHeight="1">
      <c r="B16" s="124">
        <v>32</v>
      </c>
      <c r="C16" s="415" t="s">
        <v>125</v>
      </c>
      <c r="D16" s="416"/>
      <c r="E16" s="55"/>
      <c r="F16" s="55"/>
      <c r="G16" s="118">
        <f t="shared" si="0"/>
        <v>0</v>
      </c>
      <c r="H16" s="55"/>
      <c r="I16" s="118">
        <f t="shared" si="1"/>
        <v>0</v>
      </c>
      <c r="J16" s="55"/>
      <c r="K16" s="158">
        <f t="shared" si="2"/>
        <v>0</v>
      </c>
    </row>
    <row r="17" spans="2:11" ht="15" customHeight="1" thickBot="1">
      <c r="B17" s="123">
        <v>33</v>
      </c>
      <c r="C17" s="419" t="s">
        <v>126</v>
      </c>
      <c r="D17" s="420"/>
      <c r="E17" s="55"/>
      <c r="F17" s="55"/>
      <c r="G17" s="115">
        <f t="shared" si="0"/>
        <v>0</v>
      </c>
      <c r="H17" s="55"/>
      <c r="I17" s="115">
        <f t="shared" si="1"/>
        <v>0</v>
      </c>
      <c r="J17" s="55"/>
      <c r="K17" s="162">
        <f t="shared" si="2"/>
        <v>0</v>
      </c>
    </row>
    <row r="18" spans="2:11" ht="15" customHeight="1" thickBot="1">
      <c r="B18" s="131">
        <v>34</v>
      </c>
      <c r="C18" s="413" t="s">
        <v>124</v>
      </c>
      <c r="D18" s="414"/>
      <c r="E18" s="64">
        <f>E19+E20</f>
        <v>0</v>
      </c>
      <c r="F18" s="64">
        <f>F19+F20</f>
        <v>0</v>
      </c>
      <c r="G18" s="64">
        <f t="shared" si="0"/>
        <v>0</v>
      </c>
      <c r="H18" s="64">
        <f>H19+H20</f>
        <v>0</v>
      </c>
      <c r="I18" s="64">
        <f t="shared" si="1"/>
        <v>0</v>
      </c>
      <c r="J18" s="141">
        <f>J19+J20</f>
        <v>0</v>
      </c>
      <c r="K18" s="161">
        <f t="shared" si="2"/>
        <v>0</v>
      </c>
    </row>
    <row r="19" spans="2:11" ht="15" customHeight="1">
      <c r="B19" s="124">
        <v>35</v>
      </c>
      <c r="C19" s="415" t="s">
        <v>125</v>
      </c>
      <c r="D19" s="416"/>
      <c r="E19" s="55"/>
      <c r="F19" s="55"/>
      <c r="G19" s="118">
        <f t="shared" si="0"/>
        <v>0</v>
      </c>
      <c r="H19" s="55"/>
      <c r="I19" s="118">
        <f t="shared" si="1"/>
        <v>0</v>
      </c>
      <c r="J19" s="55"/>
      <c r="K19" s="158">
        <f t="shared" si="2"/>
        <v>0</v>
      </c>
    </row>
    <row r="20" spans="2:11" ht="15" customHeight="1" thickBot="1">
      <c r="B20" s="123">
        <v>36</v>
      </c>
      <c r="C20" s="419" t="s">
        <v>126</v>
      </c>
      <c r="D20" s="420"/>
      <c r="E20" s="55"/>
      <c r="F20" s="55"/>
      <c r="G20" s="115">
        <f t="shared" si="0"/>
        <v>0</v>
      </c>
      <c r="H20" s="55"/>
      <c r="I20" s="115">
        <f t="shared" si="1"/>
        <v>0</v>
      </c>
      <c r="J20" s="55"/>
      <c r="K20" s="162">
        <f t="shared" si="2"/>
        <v>0</v>
      </c>
    </row>
    <row r="21" spans="2:11" ht="15" customHeight="1" thickBot="1">
      <c r="B21" s="131">
        <v>37</v>
      </c>
      <c r="C21" s="413" t="s">
        <v>124</v>
      </c>
      <c r="D21" s="414"/>
      <c r="E21" s="64">
        <f>E22+E23</f>
        <v>0</v>
      </c>
      <c r="F21" s="64">
        <f>F22+F23</f>
        <v>0</v>
      </c>
      <c r="G21" s="64">
        <f t="shared" si="0"/>
        <v>0</v>
      </c>
      <c r="H21" s="163">
        <f>H22+H23</f>
        <v>0</v>
      </c>
      <c r="I21" s="64">
        <f t="shared" si="1"/>
        <v>0</v>
      </c>
      <c r="J21" s="141">
        <f>J22+J23</f>
        <v>0</v>
      </c>
      <c r="K21" s="161">
        <f t="shared" si="2"/>
        <v>0</v>
      </c>
    </row>
    <row r="22" spans="2:11" ht="15" customHeight="1">
      <c r="B22" s="124">
        <v>38</v>
      </c>
      <c r="C22" s="415" t="s">
        <v>125</v>
      </c>
      <c r="D22" s="416"/>
      <c r="E22" s="55"/>
      <c r="F22" s="55"/>
      <c r="G22" s="118">
        <f t="shared" si="0"/>
        <v>0</v>
      </c>
      <c r="H22" s="55"/>
      <c r="I22" s="118">
        <f t="shared" si="1"/>
        <v>0</v>
      </c>
      <c r="J22" s="55"/>
      <c r="K22" s="158">
        <f t="shared" si="2"/>
        <v>0</v>
      </c>
    </row>
    <row r="23" spans="2:11" ht="15" customHeight="1" thickBot="1">
      <c r="B23" s="123">
        <v>39</v>
      </c>
      <c r="C23" s="419" t="s">
        <v>126</v>
      </c>
      <c r="D23" s="420"/>
      <c r="E23" s="55"/>
      <c r="F23" s="55"/>
      <c r="G23" s="115">
        <f t="shared" si="0"/>
        <v>0</v>
      </c>
      <c r="H23" s="55"/>
      <c r="I23" s="115">
        <f t="shared" si="1"/>
        <v>0</v>
      </c>
      <c r="J23" s="55"/>
      <c r="K23" s="162">
        <f t="shared" si="2"/>
        <v>0</v>
      </c>
    </row>
    <row r="24" spans="2:11" ht="15" customHeight="1" thickBot="1">
      <c r="B24" s="131">
        <v>40</v>
      </c>
      <c r="C24" s="413" t="s">
        <v>124</v>
      </c>
      <c r="D24" s="414"/>
      <c r="E24" s="64">
        <f>E25+E26</f>
        <v>0</v>
      </c>
      <c r="F24" s="64">
        <f>F25+F26</f>
        <v>0</v>
      </c>
      <c r="G24" s="64">
        <f t="shared" si="0"/>
        <v>0</v>
      </c>
      <c r="H24" s="163">
        <f>H25+H26</f>
        <v>0</v>
      </c>
      <c r="I24" s="64">
        <f t="shared" si="1"/>
        <v>0</v>
      </c>
      <c r="J24" s="141">
        <f>J25+J26</f>
        <v>0</v>
      </c>
      <c r="K24" s="161">
        <f t="shared" si="2"/>
        <v>0</v>
      </c>
    </row>
    <row r="25" spans="2:11" ht="15" customHeight="1">
      <c r="B25" s="122">
        <v>41</v>
      </c>
      <c r="C25" s="440" t="s">
        <v>125</v>
      </c>
      <c r="D25" s="441"/>
      <c r="E25" s="55"/>
      <c r="F25" s="55"/>
      <c r="G25" s="181">
        <f t="shared" si="0"/>
        <v>0</v>
      </c>
      <c r="H25" s="55"/>
      <c r="I25" s="117">
        <f t="shared" si="1"/>
        <v>0</v>
      </c>
      <c r="J25" s="55"/>
      <c r="K25" s="180">
        <f>I25-J25</f>
        <v>0</v>
      </c>
    </row>
    <row r="26" spans="2:11" ht="15" customHeight="1" thickBot="1">
      <c r="B26" s="125">
        <v>42</v>
      </c>
      <c r="C26" s="442" t="s">
        <v>126</v>
      </c>
      <c r="D26" s="443"/>
      <c r="E26" s="56"/>
      <c r="F26" s="56"/>
      <c r="G26" s="182">
        <f t="shared" si="0"/>
        <v>0</v>
      </c>
      <c r="H26" s="56"/>
      <c r="I26" s="63">
        <f t="shared" si="1"/>
        <v>0</v>
      </c>
      <c r="J26" s="56"/>
      <c r="K26" s="160">
        <f t="shared" si="2"/>
        <v>0</v>
      </c>
    </row>
    <row r="27" spans="2:15" ht="15" customHeight="1">
      <c r="B27" s="171"/>
      <c r="C27" s="438"/>
      <c r="D27" s="438"/>
      <c r="E27" s="172"/>
      <c r="F27" s="172"/>
      <c r="G27" s="172"/>
      <c r="H27" s="172"/>
      <c r="I27" s="172"/>
      <c r="J27" s="173"/>
      <c r="K27" s="174"/>
      <c r="L27" s="175"/>
      <c r="M27" s="175"/>
      <c r="N27" s="175"/>
      <c r="O27" s="175"/>
    </row>
    <row r="28" spans="2:15" ht="15" customHeight="1">
      <c r="B28" s="171"/>
      <c r="C28" s="438"/>
      <c r="D28" s="438"/>
      <c r="E28" s="172"/>
      <c r="F28" s="172"/>
      <c r="G28" s="172"/>
      <c r="H28" s="172"/>
      <c r="I28" s="172"/>
      <c r="J28" s="173"/>
      <c r="K28" s="174"/>
      <c r="L28" s="175"/>
      <c r="M28" s="175"/>
      <c r="N28" s="175"/>
      <c r="O28" s="175"/>
    </row>
    <row r="29" spans="2:15" ht="15" customHeight="1">
      <c r="B29" s="171"/>
      <c r="C29" s="438"/>
      <c r="D29" s="438"/>
      <c r="E29" s="172"/>
      <c r="F29" s="172"/>
      <c r="G29" s="172"/>
      <c r="H29" s="172"/>
      <c r="I29" s="172"/>
      <c r="J29" s="173"/>
      <c r="K29" s="174"/>
      <c r="L29" s="175"/>
      <c r="M29" s="175"/>
      <c r="N29" s="175"/>
      <c r="O29" s="175"/>
    </row>
    <row r="30" spans="2:15" ht="15" customHeight="1">
      <c r="B30" s="171"/>
      <c r="C30" s="438"/>
      <c r="D30" s="438"/>
      <c r="E30" s="172"/>
      <c r="F30" s="172"/>
      <c r="G30" s="172"/>
      <c r="H30" s="172"/>
      <c r="I30" s="172"/>
      <c r="J30" s="173"/>
      <c r="K30" s="174"/>
      <c r="L30" s="175"/>
      <c r="M30" s="175"/>
      <c r="N30" s="175"/>
      <c r="O30" s="175"/>
    </row>
    <row r="31" spans="2:15" ht="15" customHeight="1">
      <c r="B31" s="176"/>
      <c r="C31" s="176"/>
      <c r="D31" s="176"/>
      <c r="E31" s="176"/>
      <c r="F31" s="176"/>
      <c r="G31" s="177"/>
      <c r="H31" s="178"/>
      <c r="I31" s="444"/>
      <c r="J31" s="445"/>
      <c r="K31" s="179"/>
      <c r="L31" s="175"/>
      <c r="M31" s="175"/>
      <c r="N31" s="175"/>
      <c r="O31" s="175"/>
    </row>
    <row r="32" spans="2:15" ht="12.75">
      <c r="B32" s="175"/>
      <c r="C32" s="175"/>
      <c r="D32" s="175"/>
      <c r="E32" s="175"/>
      <c r="F32" s="175"/>
      <c r="G32" s="446"/>
      <c r="H32" s="447"/>
      <c r="I32" s="447"/>
      <c r="J32" s="447"/>
      <c r="K32" s="179"/>
      <c r="L32" s="175"/>
      <c r="M32" s="175"/>
      <c r="N32" s="175"/>
      <c r="O32" s="175"/>
    </row>
    <row r="33" spans="2:15" ht="12.75">
      <c r="B33" s="175"/>
      <c r="C33" s="175"/>
      <c r="D33" s="175"/>
      <c r="E33" s="175"/>
      <c r="F33" s="175"/>
      <c r="G33" s="446"/>
      <c r="H33" s="447"/>
      <c r="I33" s="447"/>
      <c r="J33" s="447"/>
      <c r="K33" s="179"/>
      <c r="L33" s="175"/>
      <c r="M33" s="175"/>
      <c r="N33" s="175"/>
      <c r="O33" s="175"/>
    </row>
    <row r="34" spans="7:11" ht="12.75">
      <c r="G34" s="397"/>
      <c r="H34" s="398"/>
      <c r="I34" s="398"/>
      <c r="J34" s="398"/>
      <c r="K34" s="18"/>
    </row>
    <row r="35" spans="7:11" ht="12.75">
      <c r="G35" s="399"/>
      <c r="H35" s="400"/>
      <c r="I35" s="400"/>
      <c r="J35" s="400"/>
      <c r="K35" s="41"/>
    </row>
  </sheetData>
  <sheetProtection password="CB9D" sheet="1" objects="1" scenarios="1" selectLockedCells="1"/>
  <mergeCells count="29">
    <mergeCell ref="G35:J35"/>
    <mergeCell ref="G32:J32"/>
    <mergeCell ref="G33:J33"/>
    <mergeCell ref="C12:D12"/>
    <mergeCell ref="C13:D13"/>
    <mergeCell ref="C21:D21"/>
    <mergeCell ref="C22:D22"/>
    <mergeCell ref="C23:D23"/>
    <mergeCell ref="C24:D24"/>
    <mergeCell ref="C28:D28"/>
    <mergeCell ref="C7:D7"/>
    <mergeCell ref="C9:D9"/>
    <mergeCell ref="C10:D10"/>
    <mergeCell ref="G34:J34"/>
    <mergeCell ref="I31:J31"/>
    <mergeCell ref="C16:D16"/>
    <mergeCell ref="C17:D17"/>
    <mergeCell ref="C18:D18"/>
    <mergeCell ref="C19:D19"/>
    <mergeCell ref="C20:D20"/>
    <mergeCell ref="C29:D29"/>
    <mergeCell ref="C30:D30"/>
    <mergeCell ref="C8:D8"/>
    <mergeCell ref="C25:D25"/>
    <mergeCell ref="C26:D26"/>
    <mergeCell ref="C11:D11"/>
    <mergeCell ref="C14:D14"/>
    <mergeCell ref="C15:D15"/>
    <mergeCell ref="C27:D2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S35"/>
  <sheetViews>
    <sheetView showGridLines="0" workbookViewId="0" topLeftCell="A1">
      <selection activeCell="F19" sqref="F19"/>
    </sheetView>
  </sheetViews>
  <sheetFormatPr defaultColWidth="9.140625" defaultRowHeight="12.75"/>
  <cols>
    <col min="1" max="2" width="4.140625" style="110" customWidth="1"/>
    <col min="3" max="3" width="19.140625" style="70" customWidth="1"/>
    <col min="4" max="4" width="9.140625" style="70" customWidth="1"/>
    <col min="5" max="5" width="11.140625" style="70" customWidth="1"/>
    <col min="6" max="6" width="12.7109375" style="70" customWidth="1"/>
    <col min="7" max="7" width="12.28125" style="70" customWidth="1"/>
    <col min="8" max="8" width="13.8515625" style="70" customWidth="1"/>
    <col min="9" max="9" width="15.140625" style="70" customWidth="1"/>
    <col min="10" max="10" width="12.140625" style="70" customWidth="1"/>
    <col min="11" max="11" width="14.421875" style="70" customWidth="1"/>
    <col min="12" max="12" width="13.57421875" style="70" customWidth="1"/>
    <col min="13" max="13" width="8.421875" style="70" customWidth="1"/>
    <col min="14" max="16" width="10.00390625" style="70" customWidth="1"/>
    <col min="17" max="17" width="10.28125" style="70" customWidth="1"/>
    <col min="18" max="18" width="9.140625" style="70" customWidth="1"/>
    <col min="19" max="19" width="2.140625" style="71" customWidth="1"/>
    <col min="20" max="16384" width="9.140625" style="70" customWidth="1"/>
  </cols>
  <sheetData>
    <row r="1" spans="1:19" ht="12.75">
      <c r="A1" s="66" t="s">
        <v>172</v>
      </c>
      <c r="B1" s="66"/>
      <c r="C1" s="67"/>
      <c r="D1" s="67"/>
      <c r="E1" s="314" t="s">
        <v>5</v>
      </c>
      <c r="F1" s="295"/>
      <c r="G1" s="270">
        <f>Sumár!G1</f>
        <v>0</v>
      </c>
      <c r="H1" s="68" t="s">
        <v>6</v>
      </c>
      <c r="I1" s="270">
        <f>Sumár!I1</f>
        <v>0</v>
      </c>
      <c r="J1" s="69" t="s">
        <v>90</v>
      </c>
      <c r="Q1" s="71"/>
      <c r="S1" s="70"/>
    </row>
    <row r="2" spans="1:4" ht="2.25" customHeight="1">
      <c r="A2" s="66"/>
      <c r="B2" s="66"/>
      <c r="C2" s="67"/>
      <c r="D2" s="67"/>
    </row>
    <row r="3" spans="1:4" ht="1.5" customHeight="1">
      <c r="A3" s="66"/>
      <c r="B3" s="66"/>
      <c r="C3" s="67"/>
      <c r="D3" s="67"/>
    </row>
    <row r="4" spans="1:19" ht="12.75">
      <c r="A4" s="72" t="s">
        <v>84</v>
      </c>
      <c r="B4" s="72"/>
      <c r="E4" s="358">
        <f>Sumár!E4</f>
        <v>0</v>
      </c>
      <c r="F4" s="359"/>
      <c r="G4" s="359"/>
      <c r="H4" s="359"/>
      <c r="I4" s="360"/>
      <c r="J4" s="73"/>
      <c r="K4" s="69"/>
      <c r="O4" s="71"/>
      <c r="S4" s="70"/>
    </row>
    <row r="5" spans="1:19" ht="1.5" customHeight="1">
      <c r="A5" s="66"/>
      <c r="B5" s="66"/>
      <c r="E5" s="74"/>
      <c r="F5" s="74"/>
      <c r="G5" s="74"/>
      <c r="H5" s="74"/>
      <c r="J5" s="74"/>
      <c r="O5" s="71"/>
      <c r="S5" s="70"/>
    </row>
    <row r="6" spans="1:19" ht="12.75">
      <c r="A6" s="72" t="s">
        <v>4</v>
      </c>
      <c r="B6" s="72"/>
      <c r="D6" s="68"/>
      <c r="E6" s="355">
        <f>Sumár!E6</f>
        <v>0</v>
      </c>
      <c r="F6" s="356"/>
      <c r="G6" s="356"/>
      <c r="H6" s="356"/>
      <c r="I6" s="357"/>
      <c r="J6" s="73"/>
      <c r="K6" s="75" t="s">
        <v>180</v>
      </c>
      <c r="O6" s="71"/>
      <c r="S6" s="70"/>
    </row>
    <row r="7" spans="1:19" ht="2.25" customHeight="1">
      <c r="A7" s="76"/>
      <c r="B7" s="76"/>
      <c r="C7" s="77"/>
      <c r="D7" s="68"/>
      <c r="F7" s="74"/>
      <c r="G7" s="220"/>
      <c r="H7" s="74"/>
      <c r="I7" s="67"/>
      <c r="J7" s="74"/>
      <c r="O7" s="71"/>
      <c r="S7" s="70"/>
    </row>
    <row r="8" spans="1:19" ht="3" customHeight="1" thickBot="1">
      <c r="A8" s="76"/>
      <c r="B8" s="76"/>
      <c r="C8" s="77"/>
      <c r="D8" s="77"/>
      <c r="F8" s="74"/>
      <c r="G8" s="74"/>
      <c r="H8" s="74"/>
      <c r="I8" s="74"/>
      <c r="J8" s="74"/>
      <c r="K8" s="75"/>
      <c r="L8" s="78"/>
      <c r="O8" s="71"/>
      <c r="S8" s="70"/>
    </row>
    <row r="9" spans="1:19" ht="6" customHeight="1">
      <c r="A9" s="338" t="s">
        <v>8</v>
      </c>
      <c r="B9" s="346" t="s">
        <v>48</v>
      </c>
      <c r="C9" s="340" t="s">
        <v>9</v>
      </c>
      <c r="D9" s="341"/>
      <c r="E9" s="351"/>
      <c r="F9" s="294" t="s">
        <v>142</v>
      </c>
      <c r="G9" s="315"/>
      <c r="H9" s="315"/>
      <c r="I9" s="316"/>
      <c r="J9" s="320" t="s">
        <v>144</v>
      </c>
      <c r="K9" s="321"/>
      <c r="L9" s="312" t="s">
        <v>89</v>
      </c>
      <c r="M9" s="71"/>
      <c r="S9" s="70"/>
    </row>
    <row r="10" spans="1:19" ht="6" customHeight="1">
      <c r="A10" s="350"/>
      <c r="B10" s="353"/>
      <c r="C10" s="352"/>
      <c r="D10" s="353"/>
      <c r="E10" s="354"/>
      <c r="F10" s="317"/>
      <c r="G10" s="318"/>
      <c r="H10" s="318"/>
      <c r="I10" s="319"/>
      <c r="J10" s="322"/>
      <c r="K10" s="323"/>
      <c r="L10" s="313"/>
      <c r="M10" s="71"/>
      <c r="S10" s="70"/>
    </row>
    <row r="11" spans="1:19" ht="35.25" customHeight="1">
      <c r="A11" s="350"/>
      <c r="B11" s="353"/>
      <c r="C11" s="352"/>
      <c r="D11" s="353"/>
      <c r="E11" s="354"/>
      <c r="F11" s="52"/>
      <c r="G11" s="52" t="s">
        <v>103</v>
      </c>
      <c r="H11" s="53" t="s">
        <v>143</v>
      </c>
      <c r="I11" s="52" t="s">
        <v>93</v>
      </c>
      <c r="J11" s="52" t="s">
        <v>156</v>
      </c>
      <c r="K11" s="183" t="s">
        <v>49</v>
      </c>
      <c r="L11" s="313"/>
      <c r="M11" s="71"/>
      <c r="S11" s="70"/>
    </row>
    <row r="12" spans="1:14" s="86" customFormat="1" ht="11.25" customHeight="1" thickBot="1">
      <c r="A12" s="79" t="s">
        <v>10</v>
      </c>
      <c r="B12" s="80" t="s">
        <v>11</v>
      </c>
      <c r="C12" s="347" t="s">
        <v>12</v>
      </c>
      <c r="D12" s="348"/>
      <c r="E12" s="349"/>
      <c r="F12" s="81" t="s">
        <v>13</v>
      </c>
      <c r="G12" s="82" t="s">
        <v>14</v>
      </c>
      <c r="H12" s="82" t="s">
        <v>15</v>
      </c>
      <c r="I12" s="82" t="s">
        <v>16</v>
      </c>
      <c r="J12" s="82" t="s">
        <v>17</v>
      </c>
      <c r="K12" s="184" t="s">
        <v>18</v>
      </c>
      <c r="L12" s="83" t="s">
        <v>19</v>
      </c>
      <c r="M12" s="84"/>
      <c r="N12" s="85"/>
    </row>
    <row r="13" spans="1:19" ht="16.5" customHeight="1" thickBot="1">
      <c r="A13" s="88" t="s">
        <v>55</v>
      </c>
      <c r="B13" s="193"/>
      <c r="C13" s="331" t="s">
        <v>195</v>
      </c>
      <c r="D13" s="332"/>
      <c r="E13" s="307"/>
      <c r="F13" s="89"/>
      <c r="G13" s="89">
        <f aca="true" t="shared" si="0" ref="G13:L13">SUM(G14:G20)</f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89">
        <f t="shared" si="0"/>
        <v>0</v>
      </c>
      <c r="M13" s="87"/>
      <c r="N13" s="71"/>
      <c r="S13" s="70"/>
    </row>
    <row r="14" spans="1:19" ht="16.5" customHeight="1">
      <c r="A14" s="191" t="s">
        <v>56</v>
      </c>
      <c r="B14" s="192"/>
      <c r="C14" s="328" t="s">
        <v>192</v>
      </c>
      <c r="D14" s="329"/>
      <c r="E14" s="330"/>
      <c r="F14" s="147"/>
      <c r="G14" s="271">
        <f>Sumár!G14/30.126</f>
        <v>0</v>
      </c>
      <c r="H14" s="91">
        <f>('Mzdy a odvody'!H32+'Mzdy a odvody (2)'!H33+'Mzdy a odvody (3)'!H33)/30.126</f>
        <v>0</v>
      </c>
      <c r="I14" s="92">
        <f>G14-H14</f>
        <v>0</v>
      </c>
      <c r="J14" s="147"/>
      <c r="K14" s="250"/>
      <c r="L14" s="93"/>
      <c r="M14" s="87"/>
      <c r="N14" s="71"/>
      <c r="S14" s="70"/>
    </row>
    <row r="15" spans="1:19" ht="16.5" customHeight="1">
      <c r="A15" s="96" t="s">
        <v>57</v>
      </c>
      <c r="B15" s="136"/>
      <c r="C15" s="324" t="s">
        <v>53</v>
      </c>
      <c r="D15" s="325"/>
      <c r="E15" s="325"/>
      <c r="F15" s="149"/>
      <c r="G15" s="271">
        <f>Sumár!G15/30.126</f>
        <v>0</v>
      </c>
      <c r="H15" s="149">
        <f>'Mzdy a odvody'!I34/30.126</f>
        <v>0</v>
      </c>
      <c r="I15" s="92">
        <f aca="true" t="shared" si="1" ref="I15:I25">G15-H15</f>
        <v>0</v>
      </c>
      <c r="J15" s="147"/>
      <c r="K15" s="250"/>
      <c r="L15" s="93"/>
      <c r="M15" s="87"/>
      <c r="N15" s="71"/>
      <c r="S15" s="70"/>
    </row>
    <row r="16" spans="1:19" ht="16.5" customHeight="1">
      <c r="A16" s="96" t="s">
        <v>58</v>
      </c>
      <c r="B16" s="136"/>
      <c r="C16" s="333" t="s">
        <v>136</v>
      </c>
      <c r="D16" s="334"/>
      <c r="E16" s="334"/>
      <c r="F16" s="126"/>
      <c r="G16" s="271">
        <f>Sumár!G16/30.126</f>
        <v>0</v>
      </c>
      <c r="H16" s="204">
        <f>('Cestovné '!I33+'Cestovné (2)'!I33+'Cestovné (3)'!I33+'Cestovné (4)'!I33+'Cestovné (5)'!I33)/30.126</f>
        <v>0</v>
      </c>
      <c r="I16" s="92">
        <f t="shared" si="1"/>
        <v>0</v>
      </c>
      <c r="J16" s="147"/>
      <c r="K16" s="250"/>
      <c r="L16" s="93"/>
      <c r="M16" s="87"/>
      <c r="N16" s="71"/>
      <c r="S16" s="70"/>
    </row>
    <row r="17" spans="1:19" ht="16.5" customHeight="1">
      <c r="A17" s="98" t="s">
        <v>135</v>
      </c>
      <c r="B17" s="190"/>
      <c r="C17" s="333" t="s">
        <v>20</v>
      </c>
      <c r="D17" s="334"/>
      <c r="E17" s="334"/>
      <c r="F17" s="149"/>
      <c r="G17" s="271">
        <f>Sumár!G17/30.126</f>
        <v>0</v>
      </c>
      <c r="H17" s="149">
        <f>(Materiál!I34+'Materiál (2)'!I34+'Materiál (3)'!I34+'Materiál (4)'!I34+'Materiál (5)'!I34)/30.126</f>
        <v>0</v>
      </c>
      <c r="I17" s="92">
        <f t="shared" si="1"/>
        <v>0</v>
      </c>
      <c r="J17" s="147"/>
      <c r="K17" s="250"/>
      <c r="L17" s="93"/>
      <c r="M17" s="87"/>
      <c r="N17" s="71"/>
      <c r="S17" s="70"/>
    </row>
    <row r="18" spans="1:19" ht="16.5" customHeight="1">
      <c r="A18" s="96" t="s">
        <v>59</v>
      </c>
      <c r="B18" s="136"/>
      <c r="C18" s="336" t="s">
        <v>54</v>
      </c>
      <c r="D18" s="334"/>
      <c r="E18" s="334"/>
      <c r="F18" s="149"/>
      <c r="G18" s="271">
        <f>Sumár!G18/30.126</f>
        <v>0</v>
      </c>
      <c r="H18" s="97">
        <f>Odpisy!K32/30.126</f>
        <v>0</v>
      </c>
      <c r="I18" s="92">
        <f t="shared" si="1"/>
        <v>0</v>
      </c>
      <c r="J18" s="147"/>
      <c r="K18" s="250"/>
      <c r="L18" s="93"/>
      <c r="M18" s="87"/>
      <c r="N18" s="71"/>
      <c r="S18" s="70"/>
    </row>
    <row r="19" spans="1:19" ht="16.5" customHeight="1">
      <c r="A19" s="96" t="s">
        <v>60</v>
      </c>
      <c r="B19" s="136"/>
      <c r="C19" s="336" t="s">
        <v>134</v>
      </c>
      <c r="D19" s="337"/>
      <c r="E19" s="337"/>
      <c r="F19" s="276"/>
      <c r="G19" s="271">
        <f>Sumár!G19/30.126</f>
        <v>0</v>
      </c>
      <c r="H19" s="97">
        <f>(Služby!K32+'Služby (2)'!K32+'Služby (3)'!K32+'Služby (4)'!K32)/30.126</f>
        <v>0</v>
      </c>
      <c r="I19" s="92">
        <f t="shared" si="1"/>
        <v>0</v>
      </c>
      <c r="J19" s="147"/>
      <c r="K19" s="250"/>
      <c r="L19" s="93"/>
      <c r="M19" s="87"/>
      <c r="N19" s="71"/>
      <c r="S19" s="70"/>
    </row>
    <row r="20" spans="1:19" ht="16.5" customHeight="1">
      <c r="A20" s="96" t="s">
        <v>61</v>
      </c>
      <c r="B20" s="136"/>
      <c r="C20" s="336" t="s">
        <v>137</v>
      </c>
      <c r="D20" s="334"/>
      <c r="E20" s="334"/>
      <c r="F20" s="148"/>
      <c r="G20" s="271">
        <f>Sumár!G20/30.126</f>
        <v>0</v>
      </c>
      <c r="H20" s="95">
        <f>(Energie!J30+'Energie (2)'!J30)/30.126</f>
        <v>0</v>
      </c>
      <c r="I20" s="92">
        <f t="shared" si="1"/>
        <v>0</v>
      </c>
      <c r="J20" s="147"/>
      <c r="K20" s="250"/>
      <c r="L20" s="93"/>
      <c r="M20" s="87"/>
      <c r="N20" s="71"/>
      <c r="S20" s="70"/>
    </row>
    <row r="21" spans="1:19" ht="16.5" customHeight="1" thickBot="1">
      <c r="A21" s="94" t="s">
        <v>62</v>
      </c>
      <c r="B21" s="137"/>
      <c r="C21" s="326" t="s">
        <v>196</v>
      </c>
      <c r="D21" s="327"/>
      <c r="E21" s="327"/>
      <c r="F21" s="194"/>
      <c r="G21" s="271">
        <f>Sumár!G21/30.126</f>
        <v>0</v>
      </c>
      <c r="H21" s="195">
        <f>'Nepriame náklady'!K18/30.126</f>
        <v>0</v>
      </c>
      <c r="I21" s="196">
        <f t="shared" si="1"/>
        <v>0</v>
      </c>
      <c r="J21" s="147"/>
      <c r="K21" s="250"/>
      <c r="L21" s="93"/>
      <c r="M21" s="87"/>
      <c r="N21" s="71"/>
      <c r="S21" s="70"/>
    </row>
    <row r="22" spans="1:19" ht="16.5" customHeight="1" thickBot="1">
      <c r="A22" s="88" t="s">
        <v>63</v>
      </c>
      <c r="B22" s="199"/>
      <c r="C22" s="307" t="s">
        <v>200</v>
      </c>
      <c r="D22" s="308"/>
      <c r="E22" s="308"/>
      <c r="F22" s="200"/>
      <c r="G22" s="200">
        <f>(G13+G21)</f>
        <v>0</v>
      </c>
      <c r="H22" s="200">
        <f>(H13+H21)</f>
        <v>0</v>
      </c>
      <c r="I22" s="200">
        <f>I13+I21</f>
        <v>0</v>
      </c>
      <c r="J22" s="200">
        <f>J13+J21</f>
        <v>0</v>
      </c>
      <c r="K22" s="200">
        <f>K13+K21</f>
        <v>0</v>
      </c>
      <c r="L22" s="205">
        <f>L13+L21</f>
        <v>0</v>
      </c>
      <c r="M22" s="87"/>
      <c r="N22" s="71"/>
      <c r="S22" s="70"/>
    </row>
    <row r="23" spans="1:19" ht="16.5" customHeight="1" thickBot="1">
      <c r="A23" s="222" t="s">
        <v>64</v>
      </c>
      <c r="B23" s="223"/>
      <c r="C23" s="309" t="s">
        <v>201</v>
      </c>
      <c r="D23" s="310"/>
      <c r="E23" s="310"/>
      <c r="F23" s="197"/>
      <c r="G23" s="221">
        <f>Sumár!G23/30.126</f>
        <v>0</v>
      </c>
      <c r="H23" s="269">
        <f>('Kapitálové výdavky '!L25+'Kapitálové výdavky  (2)'!L25)/30.126</f>
        <v>0</v>
      </c>
      <c r="I23" s="196">
        <f t="shared" si="1"/>
        <v>0</v>
      </c>
      <c r="J23" s="196"/>
      <c r="K23" s="196"/>
      <c r="L23" s="196"/>
      <c r="M23" s="87"/>
      <c r="N23" s="71"/>
      <c r="S23" s="70"/>
    </row>
    <row r="24" spans="1:19" ht="16.5" customHeight="1" thickBot="1">
      <c r="A24" s="185" t="s">
        <v>65</v>
      </c>
      <c r="B24" s="201"/>
      <c r="C24" s="305" t="s">
        <v>140</v>
      </c>
      <c r="D24" s="306"/>
      <c r="E24" s="306"/>
      <c r="F24" s="89"/>
      <c r="G24" s="89">
        <f>(G22+G23)</f>
        <v>0</v>
      </c>
      <c r="H24" s="89">
        <f>(H22+H23)</f>
        <v>0</v>
      </c>
      <c r="I24" s="89">
        <f>I22+I23</f>
        <v>0</v>
      </c>
      <c r="J24" s="89">
        <f>J22+J23</f>
        <v>0</v>
      </c>
      <c r="K24" s="89">
        <f>K22+K23</f>
        <v>0</v>
      </c>
      <c r="L24" s="127">
        <f>L22+L23</f>
        <v>0</v>
      </c>
      <c r="M24" s="87"/>
      <c r="N24" s="71"/>
      <c r="S24" s="70"/>
    </row>
    <row r="25" spans="1:19" ht="16.5" customHeight="1" thickBot="1">
      <c r="A25" s="262" t="s">
        <v>66</v>
      </c>
      <c r="B25" s="198"/>
      <c r="C25" s="245" t="s">
        <v>191</v>
      </c>
      <c r="D25" s="253"/>
      <c r="E25" s="254"/>
      <c r="F25" s="89"/>
      <c r="G25" s="89">
        <f>(G26+G27+G30)</f>
        <v>0</v>
      </c>
      <c r="H25" s="89">
        <f>(H26+H27+H30)</f>
        <v>0</v>
      </c>
      <c r="I25" s="90">
        <f t="shared" si="1"/>
        <v>0</v>
      </c>
      <c r="J25" s="248"/>
      <c r="K25" s="248"/>
      <c r="L25" s="249"/>
      <c r="M25" s="87"/>
      <c r="N25" s="71"/>
      <c r="S25" s="70"/>
    </row>
    <row r="26" spans="1:19" ht="16.5" customHeight="1">
      <c r="A26" s="224" t="s">
        <v>188</v>
      </c>
      <c r="B26" s="225"/>
      <c r="C26" s="226" t="s">
        <v>173</v>
      </c>
      <c r="D26" s="255"/>
      <c r="E26" s="256"/>
      <c r="F26" s="229"/>
      <c r="G26" s="272">
        <f>Sumár!G26/30.126</f>
        <v>0</v>
      </c>
      <c r="H26" s="230">
        <f>Spolufinancovanie!I7/30.126</f>
        <v>0</v>
      </c>
      <c r="I26" s="92">
        <f>G26-H26</f>
        <v>0</v>
      </c>
      <c r="J26" s="230"/>
      <c r="K26" s="230"/>
      <c r="L26" s="92"/>
      <c r="M26" s="87"/>
      <c r="N26" s="71"/>
      <c r="S26" s="70"/>
    </row>
    <row r="27" spans="1:19" ht="16.5" customHeight="1">
      <c r="A27" s="251" t="s">
        <v>189</v>
      </c>
      <c r="B27" s="252"/>
      <c r="C27" s="233" t="s">
        <v>177</v>
      </c>
      <c r="D27" s="255"/>
      <c r="E27" s="256"/>
      <c r="F27" s="229"/>
      <c r="G27" s="273">
        <f>Sumár!G27/30.126</f>
        <v>0</v>
      </c>
      <c r="H27" s="230">
        <f>Spolufinancovanie!I8/30.126</f>
        <v>0</v>
      </c>
      <c r="I27" s="92">
        <f>G27-H27</f>
        <v>0</v>
      </c>
      <c r="J27" s="230"/>
      <c r="K27" s="230"/>
      <c r="L27" s="92"/>
      <c r="M27" s="87"/>
      <c r="N27" s="71"/>
      <c r="S27" s="70"/>
    </row>
    <row r="28" spans="1:19" ht="16.5" customHeight="1">
      <c r="A28" s="251"/>
      <c r="B28" s="252"/>
      <c r="C28" s="233" t="s">
        <v>202</v>
      </c>
      <c r="D28" s="255"/>
      <c r="E28" s="256"/>
      <c r="F28" s="229"/>
      <c r="G28" s="272">
        <f>Sumár!G28/30.126</f>
        <v>0</v>
      </c>
      <c r="H28" s="230">
        <f>Spolufinancovanie!I9/30.126</f>
        <v>0</v>
      </c>
      <c r="I28" s="92">
        <f>G28-H28</f>
        <v>0</v>
      </c>
      <c r="J28" s="230"/>
      <c r="K28" s="230"/>
      <c r="L28" s="92"/>
      <c r="M28" s="87"/>
      <c r="N28" s="71"/>
      <c r="S28" s="70"/>
    </row>
    <row r="29" spans="1:19" ht="16.5" customHeight="1">
      <c r="A29" s="231"/>
      <c r="B29" s="232"/>
      <c r="C29" s="233" t="s">
        <v>179</v>
      </c>
      <c r="D29" s="257"/>
      <c r="E29" s="258"/>
      <c r="F29" s="126"/>
      <c r="G29" s="274">
        <f>Sumár!G29/30.126</f>
        <v>0</v>
      </c>
      <c r="H29" s="204">
        <f>Spolufinancovanie!I10/30.126</f>
        <v>0</v>
      </c>
      <c r="I29" s="92">
        <f>G29-H29</f>
        <v>0</v>
      </c>
      <c r="J29" s="204"/>
      <c r="K29" s="204"/>
      <c r="L29" s="236"/>
      <c r="M29" s="87"/>
      <c r="N29" s="71"/>
      <c r="S29" s="70"/>
    </row>
    <row r="30" spans="1:19" ht="16.5" customHeight="1" thickBot="1">
      <c r="A30" s="237" t="s">
        <v>190</v>
      </c>
      <c r="B30" s="238"/>
      <c r="C30" s="239" t="s">
        <v>174</v>
      </c>
      <c r="D30" s="259"/>
      <c r="E30" s="260"/>
      <c r="F30" s="242"/>
      <c r="G30" s="275">
        <f>Sumár!G30/30.126</f>
        <v>0</v>
      </c>
      <c r="H30" s="243">
        <f>Spolufinancovanie!I11/30.126</f>
        <v>0</v>
      </c>
      <c r="I30" s="92">
        <f>G30-H30</f>
        <v>0</v>
      </c>
      <c r="J30" s="243"/>
      <c r="K30" s="243"/>
      <c r="L30" s="244"/>
      <c r="M30" s="87"/>
      <c r="N30" s="71"/>
      <c r="S30" s="70"/>
    </row>
    <row r="31" spans="1:19" ht="16.5" customHeight="1" thickBot="1">
      <c r="A31" s="185" t="s">
        <v>67</v>
      </c>
      <c r="B31" s="121"/>
      <c r="C31" s="305" t="s">
        <v>155</v>
      </c>
      <c r="D31" s="306"/>
      <c r="E31" s="306"/>
      <c r="F31" s="89"/>
      <c r="G31" s="90">
        <f>(G24+G25)</f>
        <v>0</v>
      </c>
      <c r="H31" s="90">
        <f>(H24+H25)</f>
        <v>0</v>
      </c>
      <c r="I31" s="90">
        <f>I24+I25</f>
        <v>0</v>
      </c>
      <c r="J31" s="90">
        <f>J24+J25</f>
        <v>0</v>
      </c>
      <c r="K31" s="90">
        <f>K24+K25</f>
        <v>0</v>
      </c>
      <c r="L31" s="127">
        <f>L24+L25</f>
        <v>0</v>
      </c>
      <c r="M31" s="87"/>
      <c r="N31" s="71"/>
      <c r="S31" s="70"/>
    </row>
    <row r="32" spans="1:14" ht="2.25" customHeight="1">
      <c r="A32" s="74"/>
      <c r="B32" s="74"/>
      <c r="C32" s="99"/>
      <c r="D32" s="99"/>
      <c r="E32" s="74"/>
      <c r="F32" s="74"/>
      <c r="G32" s="74"/>
      <c r="H32" s="100"/>
      <c r="L32" s="101"/>
      <c r="M32" s="102"/>
      <c r="N32" s="100"/>
    </row>
    <row r="33" spans="1:19" ht="4.5" customHeight="1">
      <c r="A33" s="77"/>
      <c r="B33" s="77"/>
      <c r="C33" s="74"/>
      <c r="D33" s="74"/>
      <c r="E33" s="77"/>
      <c r="F33" s="77"/>
      <c r="G33" s="74"/>
      <c r="H33" s="74"/>
      <c r="I33" s="74"/>
      <c r="L33" s="103"/>
      <c r="M33" s="74"/>
      <c r="N33" s="74"/>
      <c r="O33" s="74"/>
      <c r="R33" s="71" t="s">
        <v>37</v>
      </c>
      <c r="S33" s="70"/>
    </row>
    <row r="34" ht="12.75">
      <c r="L34" s="74"/>
    </row>
    <row r="35" ht="12.75">
      <c r="L35" s="74"/>
    </row>
  </sheetData>
  <sheetProtection password="CB9D" sheet="1" objects="1" scenarios="1" selectLockedCells="1"/>
  <mergeCells count="23">
    <mergeCell ref="C22:E22"/>
    <mergeCell ref="C23:E23"/>
    <mergeCell ref="L9:L11"/>
    <mergeCell ref="J9:K10"/>
    <mergeCell ref="C15:E15"/>
    <mergeCell ref="C21:E21"/>
    <mergeCell ref="C14:E14"/>
    <mergeCell ref="C13:E13"/>
    <mergeCell ref="C16:E16"/>
    <mergeCell ref="E1:F1"/>
    <mergeCell ref="E6:I6"/>
    <mergeCell ref="E4:I4"/>
    <mergeCell ref="F9:I10"/>
    <mergeCell ref="C31:E31"/>
    <mergeCell ref="A9:A11"/>
    <mergeCell ref="C9:E11"/>
    <mergeCell ref="B9:B11"/>
    <mergeCell ref="C12:E12"/>
    <mergeCell ref="C17:E17"/>
    <mergeCell ref="C18:E18"/>
    <mergeCell ref="C19:E19"/>
    <mergeCell ref="C20:E20"/>
    <mergeCell ref="C24:E2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árok37"/>
  <dimension ref="A1:N29"/>
  <sheetViews>
    <sheetView showGridLines="0" workbookViewId="0" topLeftCell="A23">
      <selection activeCell="E2" sqref="E2"/>
    </sheetView>
  </sheetViews>
  <sheetFormatPr defaultColWidth="9.140625" defaultRowHeight="12.75"/>
  <cols>
    <col min="1" max="1" width="5.7109375" style="210" customWidth="1"/>
    <col min="2" max="3" width="20.7109375" style="210" customWidth="1"/>
    <col min="4" max="8" width="11.7109375" style="210" customWidth="1"/>
    <col min="9" max="9" width="11.7109375" style="209" customWidth="1"/>
    <col min="10" max="10" width="11.7109375" style="210" customWidth="1"/>
    <col min="11" max="16384" width="9.140625" style="210" customWidth="1"/>
  </cols>
  <sheetData>
    <row r="1" spans="1:8" ht="12.75">
      <c r="A1" s="206" t="s">
        <v>84</v>
      </c>
      <c r="B1" s="206"/>
      <c r="C1" s="207">
        <f>Sumár!$E$4</f>
        <v>0</v>
      </c>
      <c r="D1" s="207"/>
      <c r="E1" s="207"/>
      <c r="F1" s="207"/>
      <c r="G1" s="207"/>
      <c r="H1" s="208"/>
    </row>
    <row r="2" spans="1:8" ht="12.75">
      <c r="A2" s="206" t="s">
        <v>26</v>
      </c>
      <c r="B2" s="206"/>
      <c r="C2" s="2">
        <f>Sumár!G1</f>
        <v>0</v>
      </c>
      <c r="D2" s="212" t="s">
        <v>36</v>
      </c>
      <c r="E2" s="219">
        <f>Sumár!I1</f>
        <v>0</v>
      </c>
      <c r="F2" s="211"/>
      <c r="G2" s="208"/>
      <c r="H2" s="208"/>
    </row>
    <row r="3" spans="1:8" ht="6" customHeight="1">
      <c r="A3" s="206"/>
      <c r="B3" s="206"/>
      <c r="C3" s="208"/>
      <c r="D3" s="208"/>
      <c r="E3" s="208"/>
      <c r="F3" s="208"/>
      <c r="G3" s="208"/>
      <c r="H3" s="208"/>
    </row>
    <row r="4" spans="1:9" ht="16.5" customHeight="1">
      <c r="A4" s="213" t="s">
        <v>163</v>
      </c>
      <c r="B4" s="214"/>
      <c r="C4" s="215"/>
      <c r="I4" s="216" t="s">
        <v>164</v>
      </c>
    </row>
    <row r="5" spans="1:10" ht="0.75" customHeight="1" hidden="1" thickBot="1">
      <c r="A5" s="216"/>
      <c r="B5" s="216"/>
      <c r="I5" s="216" t="s">
        <v>85</v>
      </c>
      <c r="J5" s="216"/>
    </row>
    <row r="6" spans="1:14" ht="1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218"/>
      <c r="M6" s="218"/>
      <c r="N6" s="218"/>
    </row>
    <row r="7" spans="1:14" ht="1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8"/>
      <c r="L7" s="218"/>
      <c r="M7" s="218"/>
      <c r="N7" s="218"/>
    </row>
    <row r="8" spans="1:14" ht="1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8"/>
      <c r="L8" s="218"/>
      <c r="M8" s="218"/>
      <c r="N8" s="218"/>
    </row>
    <row r="9" spans="1:14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8"/>
      <c r="L9" s="218"/>
      <c r="M9" s="218"/>
      <c r="N9" s="218"/>
    </row>
    <row r="10" spans="1:14" ht="1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8"/>
      <c r="L10" s="218"/>
      <c r="M10" s="218"/>
      <c r="N10" s="218"/>
    </row>
    <row r="11" spans="1:14" ht="1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8"/>
      <c r="L11" s="218"/>
      <c r="M11" s="218"/>
      <c r="N11" s="218"/>
    </row>
    <row r="12" spans="1:14" ht="1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218"/>
      <c r="M12" s="218"/>
      <c r="N12" s="218"/>
    </row>
    <row r="13" spans="1:14" ht="12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8"/>
      <c r="L13" s="218"/>
      <c r="M13" s="218"/>
      <c r="N13" s="218"/>
    </row>
    <row r="14" spans="1:14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8"/>
      <c r="L14" s="218"/>
      <c r="M14" s="218"/>
      <c r="N14" s="218"/>
    </row>
    <row r="15" spans="1:10" ht="12.75">
      <c r="A15" s="217"/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ht="12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</row>
    <row r="17" spans="1:10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</row>
    <row r="18" spans="1:10" ht="12.75">
      <c r="A18" s="217"/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10" ht="12.75">
      <c r="A21" s="217"/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</row>
    <row r="23" spans="1:10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</row>
    <row r="24" spans="1:10" ht="12.75">
      <c r="A24" s="217"/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0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</row>
    <row r="27" spans="1:10" ht="12.75">
      <c r="A27" s="217"/>
      <c r="B27" s="217"/>
      <c r="C27" s="217"/>
      <c r="D27" s="217"/>
      <c r="E27" s="217"/>
      <c r="F27" s="217"/>
      <c r="G27" s="217"/>
      <c r="H27" s="217"/>
      <c r="I27" s="217"/>
      <c r="J27" s="217"/>
    </row>
    <row r="28" spans="1:10" ht="12.75">
      <c r="A28" s="217"/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</row>
    <row r="30" ht="12.75"/>
    <row r="31" ht="12.75"/>
    <row r="32" ht="13.5" customHeight="1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printOptions/>
  <pageMargins left="0.45" right="0.42" top="0.46" bottom="0.26" header="0.5118110236220472" footer="0.2"/>
  <pageSetup horizontalDpi="600" verticalDpi="600" orientation="portrait" paperSize="9" scale="95" r:id="rId3"/>
  <legacyDrawing r:id="rId2"/>
  <oleObjects>
    <oleObject progId="Word.Document.8" shapeId="1595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1"/>
  <dimension ref="B2:J34"/>
  <sheetViews>
    <sheetView showGridLines="0" workbookViewId="0" topLeftCell="A1">
      <selection activeCell="I34" sqref="I34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84</v>
      </c>
      <c r="C2" s="48">
        <f>Sumár!E4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34</v>
      </c>
      <c r="E3" s="2">
        <f>Sumár!I1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157</v>
      </c>
    </row>
    <row r="6" spans="2:9" ht="12.75">
      <c r="B6" s="13"/>
      <c r="I6" s="13" t="s">
        <v>7</v>
      </c>
    </row>
    <row r="7" spans="2:9" ht="25.5">
      <c r="B7" s="364" t="s">
        <v>73</v>
      </c>
      <c r="C7" s="365"/>
      <c r="D7" s="365"/>
      <c r="E7" s="366"/>
      <c r="F7" s="26" t="s">
        <v>166</v>
      </c>
      <c r="G7" s="14" t="s">
        <v>74</v>
      </c>
      <c r="H7" s="15" t="s">
        <v>75</v>
      </c>
      <c r="I7" s="16" t="s">
        <v>77</v>
      </c>
    </row>
    <row r="8" spans="2:10" ht="12.75">
      <c r="B8" s="361"/>
      <c r="C8" s="367"/>
      <c r="D8" s="367"/>
      <c r="E8" s="368"/>
      <c r="F8" s="277"/>
      <c r="G8" s="50"/>
      <c r="H8" s="129"/>
      <c r="I8" s="169">
        <f aca="true" t="shared" si="0" ref="I8:I31">IF(ISNUMBER(G8),IF(ISNUMBER(H8),IF(G8&gt;0,H8/G8,0),0),0)</f>
        <v>0</v>
      </c>
      <c r="J8" s="4">
        <f aca="true" t="shared" si="1" ref="J8:J31">IF(I8&gt;0,1,0)</f>
        <v>0</v>
      </c>
    </row>
    <row r="9" spans="2:10" ht="12.75">
      <c r="B9" s="361"/>
      <c r="C9" s="362"/>
      <c r="D9" s="362"/>
      <c r="E9" s="363"/>
      <c r="F9" s="261"/>
      <c r="G9" s="50"/>
      <c r="H9" s="129"/>
      <c r="I9" s="169">
        <f t="shared" si="0"/>
        <v>0</v>
      </c>
      <c r="J9" s="4">
        <f t="shared" si="1"/>
        <v>0</v>
      </c>
    </row>
    <row r="10" spans="2:10" ht="12.75">
      <c r="B10" s="361"/>
      <c r="C10" s="362"/>
      <c r="D10" s="362"/>
      <c r="E10" s="363"/>
      <c r="F10" s="261"/>
      <c r="G10" s="50"/>
      <c r="H10" s="129"/>
      <c r="I10" s="169">
        <f t="shared" si="0"/>
        <v>0</v>
      </c>
      <c r="J10" s="4">
        <f t="shared" si="1"/>
        <v>0</v>
      </c>
    </row>
    <row r="11" spans="2:10" ht="12.75">
      <c r="B11" s="361"/>
      <c r="C11" s="362"/>
      <c r="D11" s="362"/>
      <c r="E11" s="363"/>
      <c r="F11" s="261"/>
      <c r="G11" s="50"/>
      <c r="H11" s="129"/>
      <c r="I11" s="169">
        <f t="shared" si="0"/>
        <v>0</v>
      </c>
      <c r="J11" s="4">
        <f t="shared" si="1"/>
        <v>0</v>
      </c>
    </row>
    <row r="12" spans="2:10" ht="12.75">
      <c r="B12" s="361"/>
      <c r="C12" s="362"/>
      <c r="D12" s="362"/>
      <c r="E12" s="363"/>
      <c r="F12" s="261"/>
      <c r="G12" s="50"/>
      <c r="H12" s="129"/>
      <c r="I12" s="169">
        <f t="shared" si="0"/>
        <v>0</v>
      </c>
      <c r="J12" s="4">
        <f t="shared" si="1"/>
        <v>0</v>
      </c>
    </row>
    <row r="13" spans="2:10" ht="12.75">
      <c r="B13" s="361"/>
      <c r="C13" s="362"/>
      <c r="D13" s="362"/>
      <c r="E13" s="363"/>
      <c r="F13" s="261"/>
      <c r="G13" s="50"/>
      <c r="H13" s="129"/>
      <c r="I13" s="169">
        <f t="shared" si="0"/>
        <v>0</v>
      </c>
      <c r="J13" s="4">
        <f t="shared" si="1"/>
        <v>0</v>
      </c>
    </row>
    <row r="14" spans="2:10" ht="12.75">
      <c r="B14" s="361"/>
      <c r="C14" s="362"/>
      <c r="D14" s="362"/>
      <c r="E14" s="363"/>
      <c r="F14" s="261"/>
      <c r="G14" s="50"/>
      <c r="H14" s="129"/>
      <c r="I14" s="169">
        <f t="shared" si="0"/>
        <v>0</v>
      </c>
      <c r="J14" s="4">
        <f t="shared" si="1"/>
        <v>0</v>
      </c>
    </row>
    <row r="15" spans="2:10" ht="12.75">
      <c r="B15" s="361"/>
      <c r="C15" s="362"/>
      <c r="D15" s="362"/>
      <c r="E15" s="363"/>
      <c r="F15" s="261"/>
      <c r="G15" s="50"/>
      <c r="H15" s="129"/>
      <c r="I15" s="169">
        <f t="shared" si="0"/>
        <v>0</v>
      </c>
      <c r="J15" s="4">
        <f t="shared" si="1"/>
        <v>0</v>
      </c>
    </row>
    <row r="16" spans="2:10" ht="12.75">
      <c r="B16" s="361"/>
      <c r="C16" s="362"/>
      <c r="D16" s="362"/>
      <c r="E16" s="363"/>
      <c r="F16" s="261"/>
      <c r="G16" s="50"/>
      <c r="H16" s="129"/>
      <c r="I16" s="169">
        <f t="shared" si="0"/>
        <v>0</v>
      </c>
      <c r="J16" s="4">
        <f t="shared" si="1"/>
        <v>0</v>
      </c>
    </row>
    <row r="17" spans="2:10" ht="12.75">
      <c r="B17" s="361"/>
      <c r="C17" s="362"/>
      <c r="D17" s="362"/>
      <c r="E17" s="363"/>
      <c r="F17" s="261"/>
      <c r="G17" s="50"/>
      <c r="H17" s="129"/>
      <c r="I17" s="169">
        <f t="shared" si="0"/>
        <v>0</v>
      </c>
      <c r="J17" s="4">
        <f t="shared" si="1"/>
        <v>0</v>
      </c>
    </row>
    <row r="18" spans="2:10" ht="12.75">
      <c r="B18" s="361"/>
      <c r="C18" s="362"/>
      <c r="D18" s="362"/>
      <c r="E18" s="363"/>
      <c r="F18" s="261"/>
      <c r="G18" s="50"/>
      <c r="H18" s="129"/>
      <c r="I18" s="169">
        <f t="shared" si="0"/>
        <v>0</v>
      </c>
      <c r="J18" s="4">
        <f t="shared" si="1"/>
        <v>0</v>
      </c>
    </row>
    <row r="19" spans="2:10" ht="12.75">
      <c r="B19" s="361"/>
      <c r="C19" s="362"/>
      <c r="D19" s="362"/>
      <c r="E19" s="363"/>
      <c r="F19" s="261"/>
      <c r="G19" s="50"/>
      <c r="H19" s="129"/>
      <c r="I19" s="169">
        <f t="shared" si="0"/>
        <v>0</v>
      </c>
      <c r="J19" s="4">
        <f t="shared" si="1"/>
        <v>0</v>
      </c>
    </row>
    <row r="20" spans="2:10" ht="12.75">
      <c r="B20" s="361"/>
      <c r="C20" s="362"/>
      <c r="D20" s="362"/>
      <c r="E20" s="363"/>
      <c r="F20" s="261"/>
      <c r="G20" s="50"/>
      <c r="H20" s="129"/>
      <c r="I20" s="169">
        <f t="shared" si="0"/>
        <v>0</v>
      </c>
      <c r="J20" s="4">
        <f t="shared" si="1"/>
        <v>0</v>
      </c>
    </row>
    <row r="21" spans="2:10" ht="12.75">
      <c r="B21" s="361"/>
      <c r="C21" s="362"/>
      <c r="D21" s="362"/>
      <c r="E21" s="363"/>
      <c r="F21" s="261"/>
      <c r="G21" s="50"/>
      <c r="H21" s="129"/>
      <c r="I21" s="169">
        <f t="shared" si="0"/>
        <v>0</v>
      </c>
      <c r="J21" s="4">
        <f t="shared" si="1"/>
        <v>0</v>
      </c>
    </row>
    <row r="22" spans="2:10" ht="12.75">
      <c r="B22" s="361"/>
      <c r="C22" s="362"/>
      <c r="D22" s="362"/>
      <c r="E22" s="363"/>
      <c r="F22" s="261"/>
      <c r="G22" s="50"/>
      <c r="H22" s="129"/>
      <c r="I22" s="169">
        <f t="shared" si="0"/>
        <v>0</v>
      </c>
      <c r="J22" s="4">
        <f t="shared" si="1"/>
        <v>0</v>
      </c>
    </row>
    <row r="23" spans="2:10" ht="12.75">
      <c r="B23" s="361"/>
      <c r="C23" s="362"/>
      <c r="D23" s="362"/>
      <c r="E23" s="363"/>
      <c r="F23" s="261"/>
      <c r="G23" s="50"/>
      <c r="H23" s="129"/>
      <c r="I23" s="169">
        <f t="shared" si="0"/>
        <v>0</v>
      </c>
      <c r="J23" s="4">
        <f t="shared" si="1"/>
        <v>0</v>
      </c>
    </row>
    <row r="24" spans="2:10" ht="12.75">
      <c r="B24" s="361"/>
      <c r="C24" s="362"/>
      <c r="D24" s="362"/>
      <c r="E24" s="363"/>
      <c r="F24" s="261"/>
      <c r="G24" s="50"/>
      <c r="H24" s="129"/>
      <c r="I24" s="169">
        <f t="shared" si="0"/>
        <v>0</v>
      </c>
      <c r="J24" s="4">
        <f t="shared" si="1"/>
        <v>0</v>
      </c>
    </row>
    <row r="25" spans="2:10" ht="12.75">
      <c r="B25" s="361"/>
      <c r="C25" s="362"/>
      <c r="D25" s="362"/>
      <c r="E25" s="363"/>
      <c r="F25" s="261"/>
      <c r="G25" s="50"/>
      <c r="H25" s="129"/>
      <c r="I25" s="169">
        <f t="shared" si="0"/>
        <v>0</v>
      </c>
      <c r="J25" s="4">
        <f t="shared" si="1"/>
        <v>0</v>
      </c>
    </row>
    <row r="26" spans="2:10" ht="12.75">
      <c r="B26" s="361"/>
      <c r="C26" s="362"/>
      <c r="D26" s="362"/>
      <c r="E26" s="363"/>
      <c r="F26" s="261"/>
      <c r="G26" s="50"/>
      <c r="H26" s="129"/>
      <c r="I26" s="169">
        <f t="shared" si="0"/>
        <v>0</v>
      </c>
      <c r="J26" s="4">
        <f t="shared" si="1"/>
        <v>0</v>
      </c>
    </row>
    <row r="27" spans="2:10" ht="12.75">
      <c r="B27" s="361"/>
      <c r="C27" s="362"/>
      <c r="D27" s="362"/>
      <c r="E27" s="363"/>
      <c r="F27" s="261"/>
      <c r="G27" s="50"/>
      <c r="H27" s="129"/>
      <c r="I27" s="169">
        <f t="shared" si="0"/>
        <v>0</v>
      </c>
      <c r="J27" s="4">
        <f t="shared" si="1"/>
        <v>0</v>
      </c>
    </row>
    <row r="28" spans="2:10" ht="12.75">
      <c r="B28" s="361"/>
      <c r="C28" s="362"/>
      <c r="D28" s="362"/>
      <c r="E28" s="363"/>
      <c r="F28" s="261"/>
      <c r="G28" s="50"/>
      <c r="H28" s="129"/>
      <c r="I28" s="169">
        <f t="shared" si="0"/>
        <v>0</v>
      </c>
      <c r="J28" s="4">
        <f t="shared" si="1"/>
        <v>0</v>
      </c>
    </row>
    <row r="29" spans="2:10" ht="12.75">
      <c r="B29" s="361"/>
      <c r="C29" s="362"/>
      <c r="D29" s="362"/>
      <c r="E29" s="363"/>
      <c r="F29" s="261"/>
      <c r="G29" s="50"/>
      <c r="H29" s="129"/>
      <c r="I29" s="169">
        <f t="shared" si="0"/>
        <v>0</v>
      </c>
      <c r="J29" s="4">
        <f t="shared" si="1"/>
        <v>0</v>
      </c>
    </row>
    <row r="30" spans="2:10" ht="12.75">
      <c r="B30" s="361"/>
      <c r="C30" s="362"/>
      <c r="D30" s="362"/>
      <c r="E30" s="363"/>
      <c r="F30" s="261"/>
      <c r="G30" s="50"/>
      <c r="H30" s="129"/>
      <c r="I30" s="169">
        <f t="shared" si="0"/>
        <v>0</v>
      </c>
      <c r="J30" s="4">
        <f t="shared" si="1"/>
        <v>0</v>
      </c>
    </row>
    <row r="31" spans="2:10" ht="12.75">
      <c r="B31" s="361"/>
      <c r="C31" s="362"/>
      <c r="D31" s="362"/>
      <c r="E31" s="363"/>
      <c r="F31" s="261"/>
      <c r="G31" s="50"/>
      <c r="H31" s="129"/>
      <c r="I31" s="169">
        <f t="shared" si="0"/>
        <v>0</v>
      </c>
      <c r="J31" s="4">
        <f t="shared" si="1"/>
        <v>0</v>
      </c>
    </row>
    <row r="32" spans="6:10" ht="12.75">
      <c r="F32" s="42" t="s">
        <v>27</v>
      </c>
      <c r="G32" s="43">
        <f>SUM(G8:G31)</f>
        <v>0</v>
      </c>
      <c r="H32" s="43">
        <f>SUM(H8:H31)</f>
        <v>0</v>
      </c>
      <c r="I32" s="17">
        <f>IF(G32&gt;0,H32/G32,0)</f>
        <v>0</v>
      </c>
      <c r="J32" s="4">
        <f>SUM(J8:J31)</f>
        <v>0</v>
      </c>
    </row>
    <row r="34" spans="7:9" ht="12.75">
      <c r="G34" s="369" t="s">
        <v>158</v>
      </c>
      <c r="H34" s="370"/>
      <c r="I34" s="54"/>
    </row>
  </sheetData>
  <sheetProtection password="CB9D" sheet="1" objects="1" scenarios="1" selectLockedCells="1"/>
  <mergeCells count="26">
    <mergeCell ref="G34:H34"/>
    <mergeCell ref="B27:E27"/>
    <mergeCell ref="B28:E28"/>
    <mergeCell ref="B23:E23"/>
    <mergeCell ref="B24:E24"/>
    <mergeCell ref="B25:E25"/>
    <mergeCell ref="B26:E26"/>
    <mergeCell ref="B31:E31"/>
    <mergeCell ref="B29:E29"/>
    <mergeCell ref="B30:E30"/>
    <mergeCell ref="B22:E22"/>
    <mergeCell ref="B7:E7"/>
    <mergeCell ref="B8:E8"/>
    <mergeCell ref="B9:E9"/>
    <mergeCell ref="B10:E10"/>
    <mergeCell ref="B15:E15"/>
    <mergeCell ref="B11:E11"/>
    <mergeCell ref="B12:E12"/>
    <mergeCell ref="B16:E16"/>
    <mergeCell ref="B17:E17"/>
    <mergeCell ref="B13:E13"/>
    <mergeCell ref="B14:E14"/>
    <mergeCell ref="B20:E20"/>
    <mergeCell ref="B21:E21"/>
    <mergeCell ref="B18:E18"/>
    <mergeCell ref="B19:E19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22"/>
  <dimension ref="B2:J33"/>
  <sheetViews>
    <sheetView showGridLines="0" workbookViewId="0" topLeftCell="A1">
      <selection activeCell="B15" sqref="B15:E15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84</v>
      </c>
      <c r="C2" s="48">
        <f>Sumár!E4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34</v>
      </c>
      <c r="E3" s="2">
        <f>Sumár!I1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157</v>
      </c>
    </row>
    <row r="6" spans="2:9" ht="12.75">
      <c r="B6" s="13"/>
      <c r="I6" s="13" t="s">
        <v>7</v>
      </c>
    </row>
    <row r="7" spans="2:9" ht="25.5">
      <c r="B7" s="364" t="s">
        <v>73</v>
      </c>
      <c r="C7" s="365"/>
      <c r="D7" s="365"/>
      <c r="E7" s="366"/>
      <c r="F7" s="26" t="s">
        <v>166</v>
      </c>
      <c r="G7" s="14" t="s">
        <v>74</v>
      </c>
      <c r="H7" s="15" t="s">
        <v>75</v>
      </c>
      <c r="I7" s="16" t="s">
        <v>77</v>
      </c>
    </row>
    <row r="8" spans="2:10" ht="12.75">
      <c r="B8" s="361"/>
      <c r="C8" s="373"/>
      <c r="D8" s="373"/>
      <c r="E8" s="374"/>
      <c r="F8" s="49"/>
      <c r="G8" s="286"/>
      <c r="H8" s="129"/>
      <c r="I8" s="169">
        <f aca="true" t="shared" si="0" ref="I8:I32">IF(ISNUMBER(G8),IF(ISNUMBER(H8),IF(G8&gt;0,H8/G8,0),0),0)</f>
        <v>0</v>
      </c>
      <c r="J8" s="4">
        <f aca="true" t="shared" si="1" ref="J8:J32">IF(I8&gt;0,1,0)</f>
        <v>0</v>
      </c>
    </row>
    <row r="9" spans="2:10" ht="12.75">
      <c r="B9" s="361"/>
      <c r="C9" s="371"/>
      <c r="D9" s="371"/>
      <c r="E9" s="372"/>
      <c r="F9" s="49"/>
      <c r="G9" s="286"/>
      <c r="H9" s="129"/>
      <c r="I9" s="169">
        <f t="shared" si="0"/>
        <v>0</v>
      </c>
      <c r="J9" s="4">
        <f t="shared" si="1"/>
        <v>0</v>
      </c>
    </row>
    <row r="10" spans="2:10" ht="12.75">
      <c r="B10" s="361"/>
      <c r="C10" s="371"/>
      <c r="D10" s="371"/>
      <c r="E10" s="372"/>
      <c r="F10" s="49"/>
      <c r="G10" s="286"/>
      <c r="H10" s="129"/>
      <c r="I10" s="169">
        <f t="shared" si="0"/>
        <v>0</v>
      </c>
      <c r="J10" s="4">
        <f t="shared" si="1"/>
        <v>0</v>
      </c>
    </row>
    <row r="11" spans="2:10" ht="12.75">
      <c r="B11" s="361"/>
      <c r="C11" s="371"/>
      <c r="D11" s="371"/>
      <c r="E11" s="372"/>
      <c r="F11" s="49"/>
      <c r="G11" s="286"/>
      <c r="H11" s="129"/>
      <c r="I11" s="169">
        <f t="shared" si="0"/>
        <v>0</v>
      </c>
      <c r="J11" s="4">
        <f t="shared" si="1"/>
        <v>0</v>
      </c>
    </row>
    <row r="12" spans="2:10" ht="12.75">
      <c r="B12" s="361"/>
      <c r="C12" s="371"/>
      <c r="D12" s="371"/>
      <c r="E12" s="372"/>
      <c r="F12" s="49"/>
      <c r="G12" s="286"/>
      <c r="H12" s="129"/>
      <c r="I12" s="169">
        <f t="shared" si="0"/>
        <v>0</v>
      </c>
      <c r="J12" s="4">
        <f t="shared" si="1"/>
        <v>0</v>
      </c>
    </row>
    <row r="13" spans="2:10" ht="12.75">
      <c r="B13" s="361"/>
      <c r="C13" s="371"/>
      <c r="D13" s="371"/>
      <c r="E13" s="372"/>
      <c r="F13" s="49"/>
      <c r="G13" s="286"/>
      <c r="H13" s="129"/>
      <c r="I13" s="169">
        <f t="shared" si="0"/>
        <v>0</v>
      </c>
      <c r="J13" s="4">
        <f t="shared" si="1"/>
        <v>0</v>
      </c>
    </row>
    <row r="14" spans="2:10" ht="12.75">
      <c r="B14" s="361"/>
      <c r="C14" s="371"/>
      <c r="D14" s="371"/>
      <c r="E14" s="372"/>
      <c r="F14" s="49"/>
      <c r="G14" s="286"/>
      <c r="H14" s="129"/>
      <c r="I14" s="169">
        <f t="shared" si="0"/>
        <v>0</v>
      </c>
      <c r="J14" s="4">
        <f t="shared" si="1"/>
        <v>0</v>
      </c>
    </row>
    <row r="15" spans="2:10" ht="12.75">
      <c r="B15" s="361"/>
      <c r="C15" s="371"/>
      <c r="D15" s="371"/>
      <c r="E15" s="372"/>
      <c r="F15" s="49"/>
      <c r="G15" s="286"/>
      <c r="H15" s="129"/>
      <c r="I15" s="169">
        <f t="shared" si="0"/>
        <v>0</v>
      </c>
      <c r="J15" s="4">
        <f t="shared" si="1"/>
        <v>0</v>
      </c>
    </row>
    <row r="16" spans="2:10" ht="12.75">
      <c r="B16" s="361"/>
      <c r="C16" s="371"/>
      <c r="D16" s="371"/>
      <c r="E16" s="372"/>
      <c r="F16" s="49"/>
      <c r="G16" s="286"/>
      <c r="H16" s="129"/>
      <c r="I16" s="169">
        <f t="shared" si="0"/>
        <v>0</v>
      </c>
      <c r="J16" s="4">
        <f t="shared" si="1"/>
        <v>0</v>
      </c>
    </row>
    <row r="17" spans="2:10" ht="12.75">
      <c r="B17" s="361"/>
      <c r="C17" s="371"/>
      <c r="D17" s="371"/>
      <c r="E17" s="372"/>
      <c r="F17" s="49"/>
      <c r="G17" s="286"/>
      <c r="H17" s="129"/>
      <c r="I17" s="169">
        <f t="shared" si="0"/>
        <v>0</v>
      </c>
      <c r="J17" s="4">
        <f t="shared" si="1"/>
        <v>0</v>
      </c>
    </row>
    <row r="18" spans="2:10" ht="12.75">
      <c r="B18" s="361"/>
      <c r="C18" s="371"/>
      <c r="D18" s="371"/>
      <c r="E18" s="372"/>
      <c r="F18" s="49"/>
      <c r="G18" s="286"/>
      <c r="H18" s="129"/>
      <c r="I18" s="169">
        <f t="shared" si="0"/>
        <v>0</v>
      </c>
      <c r="J18" s="4">
        <f t="shared" si="1"/>
        <v>0</v>
      </c>
    </row>
    <row r="19" spans="2:10" ht="12.75">
      <c r="B19" s="361"/>
      <c r="C19" s="371"/>
      <c r="D19" s="371"/>
      <c r="E19" s="372"/>
      <c r="F19" s="49"/>
      <c r="G19" s="286"/>
      <c r="H19" s="129"/>
      <c r="I19" s="169">
        <f t="shared" si="0"/>
        <v>0</v>
      </c>
      <c r="J19" s="4">
        <f t="shared" si="1"/>
        <v>0</v>
      </c>
    </row>
    <row r="20" spans="2:10" ht="12.75">
      <c r="B20" s="361"/>
      <c r="C20" s="371"/>
      <c r="D20" s="371"/>
      <c r="E20" s="372"/>
      <c r="F20" s="49"/>
      <c r="G20" s="286"/>
      <c r="H20" s="129"/>
      <c r="I20" s="169">
        <f t="shared" si="0"/>
        <v>0</v>
      </c>
      <c r="J20" s="4">
        <f t="shared" si="1"/>
        <v>0</v>
      </c>
    </row>
    <row r="21" spans="2:10" ht="12.75">
      <c r="B21" s="361"/>
      <c r="C21" s="371"/>
      <c r="D21" s="371"/>
      <c r="E21" s="372"/>
      <c r="F21" s="49"/>
      <c r="G21" s="286"/>
      <c r="H21" s="129"/>
      <c r="I21" s="169">
        <f t="shared" si="0"/>
        <v>0</v>
      </c>
      <c r="J21" s="4">
        <f t="shared" si="1"/>
        <v>0</v>
      </c>
    </row>
    <row r="22" spans="2:10" ht="12.75">
      <c r="B22" s="361"/>
      <c r="C22" s="371"/>
      <c r="D22" s="371"/>
      <c r="E22" s="372"/>
      <c r="F22" s="49"/>
      <c r="G22" s="286"/>
      <c r="H22" s="129"/>
      <c r="I22" s="169">
        <f t="shared" si="0"/>
        <v>0</v>
      </c>
      <c r="J22" s="4">
        <f t="shared" si="1"/>
        <v>0</v>
      </c>
    </row>
    <row r="23" spans="2:10" ht="12.75">
      <c r="B23" s="361"/>
      <c r="C23" s="371"/>
      <c r="D23" s="371"/>
      <c r="E23" s="372"/>
      <c r="F23" s="49"/>
      <c r="G23" s="286"/>
      <c r="H23" s="129"/>
      <c r="I23" s="169">
        <f t="shared" si="0"/>
        <v>0</v>
      </c>
      <c r="J23" s="4">
        <f t="shared" si="1"/>
        <v>0</v>
      </c>
    </row>
    <row r="24" spans="2:10" ht="12.75">
      <c r="B24" s="361"/>
      <c r="C24" s="371"/>
      <c r="D24" s="371"/>
      <c r="E24" s="372"/>
      <c r="F24" s="49"/>
      <c r="G24" s="286"/>
      <c r="H24" s="129"/>
      <c r="I24" s="169">
        <f t="shared" si="0"/>
        <v>0</v>
      </c>
      <c r="J24" s="4">
        <f t="shared" si="1"/>
        <v>0</v>
      </c>
    </row>
    <row r="25" spans="2:10" ht="12.75">
      <c r="B25" s="361"/>
      <c r="C25" s="371"/>
      <c r="D25" s="371"/>
      <c r="E25" s="372"/>
      <c r="F25" s="49"/>
      <c r="G25" s="286"/>
      <c r="H25" s="129"/>
      <c r="I25" s="169">
        <f t="shared" si="0"/>
        <v>0</v>
      </c>
      <c r="J25" s="4">
        <f t="shared" si="1"/>
        <v>0</v>
      </c>
    </row>
    <row r="26" spans="2:10" ht="12.75">
      <c r="B26" s="361"/>
      <c r="C26" s="371"/>
      <c r="D26" s="371"/>
      <c r="E26" s="372"/>
      <c r="F26" s="49"/>
      <c r="G26" s="286"/>
      <c r="H26" s="129"/>
      <c r="I26" s="169">
        <f t="shared" si="0"/>
        <v>0</v>
      </c>
      <c r="J26" s="4">
        <f t="shared" si="1"/>
        <v>0</v>
      </c>
    </row>
    <row r="27" spans="2:10" ht="12.75">
      <c r="B27" s="361"/>
      <c r="C27" s="371"/>
      <c r="D27" s="371"/>
      <c r="E27" s="372"/>
      <c r="F27" s="49"/>
      <c r="G27" s="286"/>
      <c r="H27" s="129"/>
      <c r="I27" s="169">
        <f t="shared" si="0"/>
        <v>0</v>
      </c>
      <c r="J27" s="4">
        <f t="shared" si="1"/>
        <v>0</v>
      </c>
    </row>
    <row r="28" spans="2:10" ht="12.75">
      <c r="B28" s="361"/>
      <c r="C28" s="371"/>
      <c r="D28" s="371"/>
      <c r="E28" s="372"/>
      <c r="F28" s="49"/>
      <c r="G28" s="286"/>
      <c r="H28" s="129"/>
      <c r="I28" s="169">
        <f t="shared" si="0"/>
        <v>0</v>
      </c>
      <c r="J28" s="4">
        <f t="shared" si="1"/>
        <v>0</v>
      </c>
    </row>
    <row r="29" spans="2:10" ht="12.75">
      <c r="B29" s="361"/>
      <c r="C29" s="371"/>
      <c r="D29" s="371"/>
      <c r="E29" s="372"/>
      <c r="F29" s="49"/>
      <c r="G29" s="286"/>
      <c r="H29" s="129"/>
      <c r="I29" s="169">
        <f t="shared" si="0"/>
        <v>0</v>
      </c>
      <c r="J29" s="4">
        <f t="shared" si="1"/>
        <v>0</v>
      </c>
    </row>
    <row r="30" spans="2:10" ht="12.75">
      <c r="B30" s="361"/>
      <c r="C30" s="371"/>
      <c r="D30" s="371"/>
      <c r="E30" s="372"/>
      <c r="F30" s="49"/>
      <c r="G30" s="286"/>
      <c r="H30" s="129"/>
      <c r="I30" s="169">
        <f t="shared" si="0"/>
        <v>0</v>
      </c>
      <c r="J30" s="4">
        <f t="shared" si="1"/>
        <v>0</v>
      </c>
    </row>
    <row r="31" spans="2:10" ht="12.75">
      <c r="B31" s="361"/>
      <c r="C31" s="371"/>
      <c r="D31" s="371"/>
      <c r="E31" s="372"/>
      <c r="F31" s="49"/>
      <c r="G31" s="286"/>
      <c r="H31" s="129"/>
      <c r="I31" s="169">
        <f t="shared" si="0"/>
        <v>0</v>
      </c>
      <c r="J31" s="4">
        <f t="shared" si="1"/>
        <v>0</v>
      </c>
    </row>
    <row r="32" spans="2:10" ht="12.75">
      <c r="B32" s="361"/>
      <c r="C32" s="371"/>
      <c r="D32" s="371"/>
      <c r="E32" s="372"/>
      <c r="F32" s="49"/>
      <c r="G32" s="286"/>
      <c r="H32" s="129"/>
      <c r="I32" s="169">
        <f t="shared" si="0"/>
        <v>0</v>
      </c>
      <c r="J32" s="4">
        <f t="shared" si="1"/>
        <v>0</v>
      </c>
    </row>
    <row r="33" spans="6:10" ht="12.75">
      <c r="F33" s="42" t="s">
        <v>27</v>
      </c>
      <c r="G33" s="43">
        <f>SUM(G8:G32)</f>
        <v>0</v>
      </c>
      <c r="H33" s="43">
        <f>SUM(H8:H32)</f>
        <v>0</v>
      </c>
      <c r="I33" s="17">
        <f>IF(G33&gt;0,H33/G33,0)</f>
        <v>0</v>
      </c>
      <c r="J33" s="4">
        <f>SUM(J8:J32)</f>
        <v>0</v>
      </c>
    </row>
  </sheetData>
  <sheetProtection password="CB9D" sheet="1" objects="1" scenarios="1" selectLockedCells="1"/>
  <mergeCells count="26">
    <mergeCell ref="B13:E13"/>
    <mergeCell ref="B14:E14"/>
    <mergeCell ref="B20:E20"/>
    <mergeCell ref="B21:E21"/>
    <mergeCell ref="B18:E18"/>
    <mergeCell ref="B19:E19"/>
    <mergeCell ref="B22:E22"/>
    <mergeCell ref="B7:E7"/>
    <mergeCell ref="B8:E8"/>
    <mergeCell ref="B9:E9"/>
    <mergeCell ref="B10:E10"/>
    <mergeCell ref="B15:E15"/>
    <mergeCell ref="B11:E11"/>
    <mergeCell ref="B12:E12"/>
    <mergeCell ref="B16:E16"/>
    <mergeCell ref="B17:E17"/>
    <mergeCell ref="B27:E27"/>
    <mergeCell ref="B28:E28"/>
    <mergeCell ref="B23:E23"/>
    <mergeCell ref="B32:E32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23"/>
  <dimension ref="B2:J33"/>
  <sheetViews>
    <sheetView showGridLines="0" workbookViewId="0" topLeftCell="A1">
      <selection activeCell="B10" sqref="B10:E10"/>
    </sheetView>
  </sheetViews>
  <sheetFormatPr defaultColWidth="9.140625" defaultRowHeight="12.75"/>
  <cols>
    <col min="1" max="1" width="2.7109375" style="4" customWidth="1"/>
    <col min="2" max="2" width="17.421875" style="4" customWidth="1"/>
    <col min="3" max="3" width="15.00390625" style="4" customWidth="1"/>
    <col min="4" max="4" width="8.8515625" style="4" customWidth="1"/>
    <col min="5" max="5" width="18.57421875" style="4" customWidth="1"/>
    <col min="6" max="6" width="12.140625" style="4" customWidth="1"/>
    <col min="7" max="7" width="17.57421875" style="4" customWidth="1"/>
    <col min="8" max="8" width="16.28125" style="5" customWidth="1"/>
    <col min="9" max="9" width="16.8515625" style="6" customWidth="1"/>
    <col min="10" max="10" width="5.140625" style="4" hidden="1" customWidth="1"/>
    <col min="11" max="16384" width="9.140625" style="4" customWidth="1"/>
  </cols>
  <sheetData>
    <row r="2" spans="2:7" ht="12.75">
      <c r="B2" s="7" t="s">
        <v>84</v>
      </c>
      <c r="C2" s="48">
        <f>Sumár!E4</f>
        <v>0</v>
      </c>
      <c r="D2" s="8"/>
      <c r="E2" s="8"/>
      <c r="F2" s="8"/>
      <c r="G2" s="8"/>
    </row>
    <row r="3" spans="2:7" ht="12.75">
      <c r="B3" s="7" t="s">
        <v>26</v>
      </c>
      <c r="C3" s="2">
        <f>Sumár!G1</f>
        <v>0</v>
      </c>
      <c r="D3" s="10" t="s">
        <v>34</v>
      </c>
      <c r="E3" s="2">
        <f>Sumár!I1</f>
        <v>0</v>
      </c>
      <c r="F3" s="2"/>
      <c r="G3" s="1"/>
    </row>
    <row r="4" spans="2:7" ht="3.75" customHeight="1">
      <c r="B4" s="7"/>
      <c r="C4" s="1"/>
      <c r="D4" s="1"/>
      <c r="E4" s="1"/>
      <c r="F4" s="1"/>
      <c r="G4" s="1"/>
    </row>
    <row r="5" ht="18">
      <c r="B5" s="12" t="s">
        <v>157</v>
      </c>
    </row>
    <row r="6" spans="2:9" ht="12.75">
      <c r="B6" s="13"/>
      <c r="I6" s="13" t="s">
        <v>7</v>
      </c>
    </row>
    <row r="7" spans="2:9" ht="25.5">
      <c r="B7" s="364" t="s">
        <v>73</v>
      </c>
      <c r="C7" s="365"/>
      <c r="D7" s="365"/>
      <c r="E7" s="366"/>
      <c r="F7" s="26" t="s">
        <v>166</v>
      </c>
      <c r="G7" s="14" t="s">
        <v>74</v>
      </c>
      <c r="H7" s="15" t="s">
        <v>75</v>
      </c>
      <c r="I7" s="16" t="s">
        <v>77</v>
      </c>
    </row>
    <row r="8" spans="2:10" ht="12.75">
      <c r="B8" s="361"/>
      <c r="C8" s="367"/>
      <c r="D8" s="367"/>
      <c r="E8" s="368"/>
      <c r="F8" s="49"/>
      <c r="G8" s="50"/>
      <c r="H8" s="129"/>
      <c r="I8" s="169">
        <f aca="true" t="shared" si="0" ref="I8:I32">IF(ISNUMBER(G8),IF(ISNUMBER(H8),IF(G8&gt;0,H8/G8,0),0),0)</f>
        <v>0</v>
      </c>
      <c r="J8" s="4">
        <f aca="true" t="shared" si="1" ref="J8:J32">IF(I8&gt;0,1,0)</f>
        <v>0</v>
      </c>
    </row>
    <row r="9" spans="2:10" ht="12.75">
      <c r="B9" s="361"/>
      <c r="C9" s="367"/>
      <c r="D9" s="367"/>
      <c r="E9" s="368"/>
      <c r="F9" s="49"/>
      <c r="G9" s="50"/>
      <c r="H9" s="129"/>
      <c r="I9" s="169">
        <f t="shared" si="0"/>
        <v>0</v>
      </c>
      <c r="J9" s="4">
        <f t="shared" si="1"/>
        <v>0</v>
      </c>
    </row>
    <row r="10" spans="2:10" ht="12.75">
      <c r="B10" s="361"/>
      <c r="C10" s="367"/>
      <c r="D10" s="367"/>
      <c r="E10" s="368"/>
      <c r="F10" s="49"/>
      <c r="G10" s="50"/>
      <c r="H10" s="129"/>
      <c r="I10" s="169">
        <f t="shared" si="0"/>
        <v>0</v>
      </c>
      <c r="J10" s="4">
        <f t="shared" si="1"/>
        <v>0</v>
      </c>
    </row>
    <row r="11" spans="2:10" ht="12.75">
      <c r="B11" s="361"/>
      <c r="C11" s="367"/>
      <c r="D11" s="367"/>
      <c r="E11" s="368"/>
      <c r="F11" s="49"/>
      <c r="G11" s="50"/>
      <c r="H11" s="129"/>
      <c r="I11" s="169">
        <f t="shared" si="0"/>
        <v>0</v>
      </c>
      <c r="J11" s="4">
        <f t="shared" si="1"/>
        <v>0</v>
      </c>
    </row>
    <row r="12" spans="2:10" ht="12.75">
      <c r="B12" s="361"/>
      <c r="C12" s="367"/>
      <c r="D12" s="367"/>
      <c r="E12" s="368"/>
      <c r="F12" s="49"/>
      <c r="G12" s="50"/>
      <c r="H12" s="129"/>
      <c r="I12" s="169">
        <f t="shared" si="0"/>
        <v>0</v>
      </c>
      <c r="J12" s="4">
        <f t="shared" si="1"/>
        <v>0</v>
      </c>
    </row>
    <row r="13" spans="2:10" ht="12.75">
      <c r="B13" s="361"/>
      <c r="C13" s="367"/>
      <c r="D13" s="367"/>
      <c r="E13" s="368"/>
      <c r="F13" s="49"/>
      <c r="G13" s="50"/>
      <c r="H13" s="129"/>
      <c r="I13" s="169">
        <f t="shared" si="0"/>
        <v>0</v>
      </c>
      <c r="J13" s="4">
        <f t="shared" si="1"/>
        <v>0</v>
      </c>
    </row>
    <row r="14" spans="2:10" ht="12.75">
      <c r="B14" s="361"/>
      <c r="C14" s="367"/>
      <c r="D14" s="367"/>
      <c r="E14" s="368"/>
      <c r="F14" s="49"/>
      <c r="G14" s="50"/>
      <c r="H14" s="129"/>
      <c r="I14" s="169">
        <f t="shared" si="0"/>
        <v>0</v>
      </c>
      <c r="J14" s="4">
        <f t="shared" si="1"/>
        <v>0</v>
      </c>
    </row>
    <row r="15" spans="2:10" ht="12.75">
      <c r="B15" s="361"/>
      <c r="C15" s="367"/>
      <c r="D15" s="367"/>
      <c r="E15" s="368"/>
      <c r="F15" s="49"/>
      <c r="G15" s="50"/>
      <c r="H15" s="129"/>
      <c r="I15" s="169">
        <f t="shared" si="0"/>
        <v>0</v>
      </c>
      <c r="J15" s="4">
        <f t="shared" si="1"/>
        <v>0</v>
      </c>
    </row>
    <row r="16" spans="2:10" ht="12.75">
      <c r="B16" s="361"/>
      <c r="C16" s="367"/>
      <c r="D16" s="367"/>
      <c r="E16" s="368"/>
      <c r="F16" s="49"/>
      <c r="G16" s="50"/>
      <c r="H16" s="129"/>
      <c r="I16" s="169">
        <f t="shared" si="0"/>
        <v>0</v>
      </c>
      <c r="J16" s="4">
        <f t="shared" si="1"/>
        <v>0</v>
      </c>
    </row>
    <row r="17" spans="2:10" ht="12.75">
      <c r="B17" s="361"/>
      <c r="C17" s="367"/>
      <c r="D17" s="367"/>
      <c r="E17" s="368"/>
      <c r="F17" s="49"/>
      <c r="G17" s="50"/>
      <c r="H17" s="129"/>
      <c r="I17" s="169">
        <f t="shared" si="0"/>
        <v>0</v>
      </c>
      <c r="J17" s="4">
        <f t="shared" si="1"/>
        <v>0</v>
      </c>
    </row>
    <row r="18" spans="2:10" ht="12.75">
      <c r="B18" s="361"/>
      <c r="C18" s="367"/>
      <c r="D18" s="367"/>
      <c r="E18" s="368"/>
      <c r="F18" s="49"/>
      <c r="G18" s="50"/>
      <c r="H18" s="129"/>
      <c r="I18" s="169">
        <f t="shared" si="0"/>
        <v>0</v>
      </c>
      <c r="J18" s="4">
        <f t="shared" si="1"/>
        <v>0</v>
      </c>
    </row>
    <row r="19" spans="2:10" ht="12.75">
      <c r="B19" s="361"/>
      <c r="C19" s="367"/>
      <c r="D19" s="367"/>
      <c r="E19" s="368"/>
      <c r="F19" s="49"/>
      <c r="G19" s="50"/>
      <c r="H19" s="129"/>
      <c r="I19" s="169">
        <f t="shared" si="0"/>
        <v>0</v>
      </c>
      <c r="J19" s="4">
        <f t="shared" si="1"/>
        <v>0</v>
      </c>
    </row>
    <row r="20" spans="2:10" ht="12.75">
      <c r="B20" s="361"/>
      <c r="C20" s="367"/>
      <c r="D20" s="367"/>
      <c r="E20" s="368"/>
      <c r="F20" s="49"/>
      <c r="G20" s="50"/>
      <c r="H20" s="129"/>
      <c r="I20" s="169">
        <f t="shared" si="0"/>
        <v>0</v>
      </c>
      <c r="J20" s="4">
        <f t="shared" si="1"/>
        <v>0</v>
      </c>
    </row>
    <row r="21" spans="2:10" ht="12.75">
      <c r="B21" s="361"/>
      <c r="C21" s="367"/>
      <c r="D21" s="367"/>
      <c r="E21" s="368"/>
      <c r="F21" s="49"/>
      <c r="G21" s="50"/>
      <c r="H21" s="129"/>
      <c r="I21" s="169">
        <f t="shared" si="0"/>
        <v>0</v>
      </c>
      <c r="J21" s="4">
        <f t="shared" si="1"/>
        <v>0</v>
      </c>
    </row>
    <row r="22" spans="2:10" ht="12.75">
      <c r="B22" s="361"/>
      <c r="C22" s="367"/>
      <c r="D22" s="367"/>
      <c r="E22" s="368"/>
      <c r="F22" s="49"/>
      <c r="G22" s="50"/>
      <c r="H22" s="129"/>
      <c r="I22" s="169">
        <f t="shared" si="0"/>
        <v>0</v>
      </c>
      <c r="J22" s="4">
        <f t="shared" si="1"/>
        <v>0</v>
      </c>
    </row>
    <row r="23" spans="2:10" ht="12.75">
      <c r="B23" s="361"/>
      <c r="C23" s="367"/>
      <c r="D23" s="367"/>
      <c r="E23" s="368"/>
      <c r="F23" s="49"/>
      <c r="G23" s="50"/>
      <c r="H23" s="129"/>
      <c r="I23" s="169">
        <f t="shared" si="0"/>
        <v>0</v>
      </c>
      <c r="J23" s="4">
        <f t="shared" si="1"/>
        <v>0</v>
      </c>
    </row>
    <row r="24" spans="2:10" ht="12.75">
      <c r="B24" s="361"/>
      <c r="C24" s="367"/>
      <c r="D24" s="367"/>
      <c r="E24" s="368"/>
      <c r="F24" s="49"/>
      <c r="G24" s="50"/>
      <c r="H24" s="129"/>
      <c r="I24" s="169">
        <f t="shared" si="0"/>
        <v>0</v>
      </c>
      <c r="J24" s="4">
        <f t="shared" si="1"/>
        <v>0</v>
      </c>
    </row>
    <row r="25" spans="2:10" ht="12.75">
      <c r="B25" s="361"/>
      <c r="C25" s="367"/>
      <c r="D25" s="367"/>
      <c r="E25" s="368"/>
      <c r="F25" s="49"/>
      <c r="G25" s="50"/>
      <c r="H25" s="129"/>
      <c r="I25" s="169">
        <f t="shared" si="0"/>
        <v>0</v>
      </c>
      <c r="J25" s="4">
        <f t="shared" si="1"/>
        <v>0</v>
      </c>
    </row>
    <row r="26" spans="2:10" ht="12.75">
      <c r="B26" s="361"/>
      <c r="C26" s="367"/>
      <c r="D26" s="367"/>
      <c r="E26" s="368"/>
      <c r="F26" s="49"/>
      <c r="G26" s="50"/>
      <c r="H26" s="129"/>
      <c r="I26" s="169">
        <f t="shared" si="0"/>
        <v>0</v>
      </c>
      <c r="J26" s="4">
        <f t="shared" si="1"/>
        <v>0</v>
      </c>
    </row>
    <row r="27" spans="2:10" ht="12.75">
      <c r="B27" s="361"/>
      <c r="C27" s="367"/>
      <c r="D27" s="367"/>
      <c r="E27" s="368"/>
      <c r="F27" s="49"/>
      <c r="G27" s="50"/>
      <c r="H27" s="129"/>
      <c r="I27" s="169">
        <f t="shared" si="0"/>
        <v>0</v>
      </c>
      <c r="J27" s="4">
        <f t="shared" si="1"/>
        <v>0</v>
      </c>
    </row>
    <row r="28" spans="2:10" ht="12.75">
      <c r="B28" s="361"/>
      <c r="C28" s="367"/>
      <c r="D28" s="367"/>
      <c r="E28" s="368"/>
      <c r="F28" s="49"/>
      <c r="G28" s="50"/>
      <c r="H28" s="129"/>
      <c r="I28" s="169">
        <f t="shared" si="0"/>
        <v>0</v>
      </c>
      <c r="J28" s="4">
        <f t="shared" si="1"/>
        <v>0</v>
      </c>
    </row>
    <row r="29" spans="2:10" ht="12.75">
      <c r="B29" s="361"/>
      <c r="C29" s="367"/>
      <c r="D29" s="367"/>
      <c r="E29" s="368"/>
      <c r="F29" s="49"/>
      <c r="G29" s="50"/>
      <c r="H29" s="129"/>
      <c r="I29" s="169">
        <f t="shared" si="0"/>
        <v>0</v>
      </c>
      <c r="J29" s="4">
        <f t="shared" si="1"/>
        <v>0</v>
      </c>
    </row>
    <row r="30" spans="2:10" ht="12.75">
      <c r="B30" s="361"/>
      <c r="C30" s="367"/>
      <c r="D30" s="367"/>
      <c r="E30" s="368"/>
      <c r="F30" s="49"/>
      <c r="G30" s="50"/>
      <c r="H30" s="129"/>
      <c r="I30" s="169">
        <f t="shared" si="0"/>
        <v>0</v>
      </c>
      <c r="J30" s="4">
        <f t="shared" si="1"/>
        <v>0</v>
      </c>
    </row>
    <row r="31" spans="2:10" ht="12.75">
      <c r="B31" s="361"/>
      <c r="C31" s="367"/>
      <c r="D31" s="367"/>
      <c r="E31" s="368"/>
      <c r="F31" s="49"/>
      <c r="G31" s="50"/>
      <c r="H31" s="129"/>
      <c r="I31" s="169">
        <f t="shared" si="0"/>
        <v>0</v>
      </c>
      <c r="J31" s="4">
        <f t="shared" si="1"/>
        <v>0</v>
      </c>
    </row>
    <row r="32" spans="2:10" ht="12.75">
      <c r="B32" s="361"/>
      <c r="C32" s="367"/>
      <c r="D32" s="367"/>
      <c r="E32" s="368"/>
      <c r="F32" s="49"/>
      <c r="G32" s="50"/>
      <c r="H32" s="129"/>
      <c r="I32" s="169">
        <f t="shared" si="0"/>
        <v>0</v>
      </c>
      <c r="J32" s="4">
        <f t="shared" si="1"/>
        <v>0</v>
      </c>
    </row>
    <row r="33" spans="6:10" ht="12.75">
      <c r="F33" s="42" t="s">
        <v>27</v>
      </c>
      <c r="G33" s="43">
        <f>SUM(G8:G32)</f>
        <v>0</v>
      </c>
      <c r="H33" s="128">
        <f>SUM(H8:H32)</f>
        <v>0</v>
      </c>
      <c r="I33" s="17">
        <f>IF(G33&gt;0,H33/G33,0)</f>
        <v>0</v>
      </c>
      <c r="J33" s="4">
        <f>SUM(J8:J32)</f>
        <v>0</v>
      </c>
    </row>
  </sheetData>
  <sheetProtection password="CB9D" sheet="1" objects="1" scenarios="1" selectLockedCells="1"/>
  <mergeCells count="26"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1:E31"/>
    <mergeCell ref="B32:E32"/>
    <mergeCell ref="B27:E27"/>
    <mergeCell ref="B28:E28"/>
    <mergeCell ref="B29:E29"/>
    <mergeCell ref="B30:E30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2"/>
  <dimension ref="B2:J33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4.7109375" style="21" customWidth="1"/>
    <col min="9" max="9" width="10.710937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D2" s="47">
        <f>Sumár!$E$4</f>
        <v>0</v>
      </c>
      <c r="E2" s="9"/>
      <c r="F2" s="9"/>
      <c r="G2" s="9"/>
    </row>
    <row r="3" spans="2:9" ht="12.75">
      <c r="B3" s="9" t="s">
        <v>26</v>
      </c>
      <c r="D3" s="2">
        <f>Sumár!G1</f>
        <v>0</v>
      </c>
      <c r="E3" s="9" t="s">
        <v>6</v>
      </c>
      <c r="F3" s="2">
        <f>Sumár!I1</f>
        <v>0</v>
      </c>
      <c r="G3" s="9"/>
      <c r="H3" s="378"/>
      <c r="I3" s="379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380" t="s">
        <v>50</v>
      </c>
      <c r="C5" s="380"/>
      <c r="D5" s="381"/>
    </row>
    <row r="6" spans="2:9" ht="15" customHeight="1">
      <c r="B6" s="13"/>
      <c r="C6" s="13"/>
      <c r="D6" s="13"/>
      <c r="G6" s="21"/>
      <c r="H6" s="13" t="s">
        <v>85</v>
      </c>
      <c r="I6" s="4"/>
    </row>
    <row r="7" spans="2:9" s="19" customFormat="1" ht="31.5" customHeight="1">
      <c r="B7" s="14" t="s">
        <v>28</v>
      </c>
      <c r="C7" s="382" t="s">
        <v>182</v>
      </c>
      <c r="D7" s="383"/>
      <c r="E7" s="383"/>
      <c r="F7" s="383"/>
      <c r="G7" s="383"/>
      <c r="H7" s="15" t="s">
        <v>29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9"/>
      <c r="J8" s="4">
        <f aca="true" t="shared" si="0" ref="J8:J17">RIGHT(H8)</f>
      </c>
    </row>
    <row r="9" spans="2:10" ht="12.75">
      <c r="B9" s="40"/>
      <c r="C9" s="375"/>
      <c r="D9" s="376"/>
      <c r="E9" s="376"/>
      <c r="F9" s="376"/>
      <c r="G9" s="377"/>
      <c r="H9" s="130"/>
      <c r="I9" s="39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9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9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9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9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9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9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9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9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9"/>
      <c r="J18" s="4">
        <f>RIGHT(H19)</f>
      </c>
    </row>
    <row r="19" spans="2:10" ht="12.75">
      <c r="B19" s="40"/>
      <c r="C19" s="375"/>
      <c r="D19" s="376"/>
      <c r="E19" s="376"/>
      <c r="F19" s="376"/>
      <c r="G19" s="377"/>
      <c r="H19" s="130"/>
      <c r="I19" s="39"/>
      <c r="J19" s="4">
        <f>RIGHT(H20)</f>
      </c>
    </row>
    <row r="20" spans="2:10" ht="12.75">
      <c r="B20" s="40"/>
      <c r="C20" s="375"/>
      <c r="D20" s="376"/>
      <c r="E20" s="376"/>
      <c r="F20" s="376"/>
      <c r="G20" s="377"/>
      <c r="H20" s="130"/>
      <c r="I20" s="39"/>
      <c r="J20" s="4" t="e">
        <f>RIGHT(#REF!)</f>
        <v>#REF!</v>
      </c>
    </row>
    <row r="21" spans="2:10" ht="12.75">
      <c r="B21" s="40"/>
      <c r="C21" s="375"/>
      <c r="D21" s="376"/>
      <c r="E21" s="376"/>
      <c r="F21" s="376"/>
      <c r="G21" s="377"/>
      <c r="H21" s="130"/>
      <c r="I21" s="39"/>
      <c r="J21" s="4">
        <f aca="true" t="shared" si="1" ref="J21:J27">RIGHT(H21)</f>
      </c>
    </row>
    <row r="22" spans="2:10" ht="12.75">
      <c r="B22" s="40"/>
      <c r="C22" s="375"/>
      <c r="D22" s="376"/>
      <c r="E22" s="376"/>
      <c r="F22" s="376"/>
      <c r="G22" s="377"/>
      <c r="H22" s="130"/>
      <c r="I22" s="39"/>
      <c r="J22" s="4">
        <f t="shared" si="1"/>
      </c>
    </row>
    <row r="23" spans="2:10" ht="12.75">
      <c r="B23" s="40"/>
      <c r="C23" s="375"/>
      <c r="D23" s="376"/>
      <c r="E23" s="376"/>
      <c r="F23" s="376"/>
      <c r="G23" s="377"/>
      <c r="H23" s="130"/>
      <c r="I23" s="39"/>
      <c r="J23" s="4">
        <f t="shared" si="1"/>
      </c>
    </row>
    <row r="24" spans="2:10" ht="12.75">
      <c r="B24" s="40"/>
      <c r="C24" s="375"/>
      <c r="D24" s="376"/>
      <c r="E24" s="376"/>
      <c r="F24" s="376"/>
      <c r="G24" s="377"/>
      <c r="H24" s="130"/>
      <c r="I24" s="39"/>
      <c r="J24" s="4">
        <f t="shared" si="1"/>
      </c>
    </row>
    <row r="25" spans="2:10" ht="12.75">
      <c r="B25" s="40"/>
      <c r="C25" s="375"/>
      <c r="D25" s="376"/>
      <c r="E25" s="376"/>
      <c r="F25" s="376"/>
      <c r="G25" s="377"/>
      <c r="H25" s="130"/>
      <c r="I25" s="39"/>
      <c r="J25" s="4">
        <f t="shared" si="1"/>
      </c>
    </row>
    <row r="26" spans="2:10" ht="12.75">
      <c r="B26" s="40"/>
      <c r="C26" s="375"/>
      <c r="D26" s="376"/>
      <c r="E26" s="376"/>
      <c r="F26" s="376"/>
      <c r="G26" s="377"/>
      <c r="H26" s="130"/>
      <c r="I26" s="39"/>
      <c r="J26" s="4">
        <f t="shared" si="1"/>
      </c>
    </row>
    <row r="27" spans="2:10" ht="12.75">
      <c r="B27" s="40"/>
      <c r="C27" s="375"/>
      <c r="D27" s="376"/>
      <c r="E27" s="376"/>
      <c r="F27" s="376"/>
      <c r="G27" s="377"/>
      <c r="H27" s="130"/>
      <c r="I27" s="39"/>
      <c r="J27" s="4">
        <f t="shared" si="1"/>
      </c>
    </row>
    <row r="28" spans="2:10" ht="12.75">
      <c r="B28" s="40"/>
      <c r="C28" s="375"/>
      <c r="D28" s="376"/>
      <c r="E28" s="376"/>
      <c r="F28" s="376"/>
      <c r="G28" s="377"/>
      <c r="H28" s="130"/>
      <c r="I28" s="39"/>
      <c r="J28" s="4" t="e">
        <f>RIGHT(#REF!)</f>
        <v>#REF!</v>
      </c>
    </row>
    <row r="29" spans="2:10" ht="12.75">
      <c r="B29" s="40"/>
      <c r="C29" s="375"/>
      <c r="D29" s="376"/>
      <c r="E29" s="376"/>
      <c r="F29" s="376"/>
      <c r="G29" s="377"/>
      <c r="H29" s="130"/>
      <c r="I29" s="39"/>
      <c r="J29" s="4">
        <f>RIGHT(H28)</f>
      </c>
    </row>
    <row r="30" spans="2:9" ht="12.75">
      <c r="B30" s="40"/>
      <c r="C30" s="375"/>
      <c r="D30" s="376"/>
      <c r="E30" s="376"/>
      <c r="F30" s="376"/>
      <c r="G30" s="377"/>
      <c r="H30" s="130"/>
      <c r="I30" s="39"/>
    </row>
    <row r="31" spans="2:9" ht="12.75">
      <c r="B31" s="40"/>
      <c r="C31" s="375"/>
      <c r="D31" s="376"/>
      <c r="E31" s="376"/>
      <c r="F31" s="376"/>
      <c r="G31" s="377"/>
      <c r="H31" s="130"/>
      <c r="I31" s="39"/>
    </row>
    <row r="32" spans="2:9" ht="12.75">
      <c r="B32" s="40"/>
      <c r="C32" s="375"/>
      <c r="D32" s="376"/>
      <c r="E32" s="376"/>
      <c r="F32" s="376"/>
      <c r="G32" s="377"/>
      <c r="H32" s="130"/>
      <c r="I32" s="39"/>
    </row>
    <row r="33" spans="5:9" ht="12.75">
      <c r="E33" s="4"/>
      <c r="F33" s="4"/>
      <c r="G33" s="4"/>
      <c r="H33" s="24" t="s">
        <v>181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B5:D5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5"/>
  <dimension ref="B2:J33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4.7109375" style="21" customWidth="1"/>
    <col min="9" max="9" width="10.710937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D2" s="47">
        <f>Sumár!$E$4</f>
        <v>0</v>
      </c>
      <c r="E2" s="9"/>
      <c r="F2" s="9"/>
      <c r="G2" s="9"/>
    </row>
    <row r="3" spans="2:9" ht="12.75">
      <c r="B3" s="9" t="s">
        <v>26</v>
      </c>
      <c r="D3" s="2">
        <f>Sumár!G1</f>
        <v>0</v>
      </c>
      <c r="E3" s="9" t="s">
        <v>6</v>
      </c>
      <c r="F3" s="2">
        <f>Sumár!I1</f>
        <v>0</v>
      </c>
      <c r="G3" s="9"/>
      <c r="H3" s="378"/>
      <c r="I3" s="379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380" t="s">
        <v>50</v>
      </c>
      <c r="C5" s="380"/>
      <c r="D5" s="381"/>
    </row>
    <row r="6" spans="2:9" ht="15" customHeight="1">
      <c r="B6" s="13"/>
      <c r="C6" s="13"/>
      <c r="D6" s="13"/>
      <c r="G6" s="21"/>
      <c r="H6" s="13" t="s">
        <v>85</v>
      </c>
      <c r="I6" s="4"/>
    </row>
    <row r="7" spans="2:9" s="19" customFormat="1" ht="31.5" customHeight="1">
      <c r="B7" s="14" t="s">
        <v>28</v>
      </c>
      <c r="C7" s="382" t="s">
        <v>182</v>
      </c>
      <c r="D7" s="383"/>
      <c r="E7" s="383"/>
      <c r="F7" s="383"/>
      <c r="G7" s="383"/>
      <c r="H7" s="15" t="s">
        <v>29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9"/>
      <c r="J8" s="4">
        <f aca="true" t="shared" si="0" ref="J8:J17">RIGHT(H8)</f>
      </c>
    </row>
    <row r="9" spans="2:10" ht="12.75">
      <c r="B9" s="40"/>
      <c r="C9" s="375"/>
      <c r="D9" s="376"/>
      <c r="E9" s="376"/>
      <c r="F9" s="376"/>
      <c r="G9" s="377"/>
      <c r="H9" s="130"/>
      <c r="I9" s="39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9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9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9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9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9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9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9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9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9"/>
      <c r="J18" s="4">
        <f>RIGHT(H19)</f>
      </c>
    </row>
    <row r="19" spans="2:10" ht="12.75">
      <c r="B19" s="40"/>
      <c r="C19" s="375"/>
      <c r="D19" s="376"/>
      <c r="E19" s="376"/>
      <c r="F19" s="376"/>
      <c r="G19" s="377"/>
      <c r="H19" s="130"/>
      <c r="I19" s="39"/>
      <c r="J19" s="4">
        <f>RIGHT(H20)</f>
      </c>
    </row>
    <row r="20" spans="2:10" ht="12.75">
      <c r="B20" s="40"/>
      <c r="C20" s="375"/>
      <c r="D20" s="376"/>
      <c r="E20" s="376"/>
      <c r="F20" s="376"/>
      <c r="G20" s="377"/>
      <c r="H20" s="130"/>
      <c r="I20" s="39"/>
      <c r="J20" s="4" t="e">
        <f>RIGHT(#REF!)</f>
        <v>#REF!</v>
      </c>
    </row>
    <row r="21" spans="2:10" ht="12.75">
      <c r="B21" s="40"/>
      <c r="C21" s="375"/>
      <c r="D21" s="376"/>
      <c r="E21" s="376"/>
      <c r="F21" s="376"/>
      <c r="G21" s="377"/>
      <c r="H21" s="130"/>
      <c r="I21" s="39"/>
      <c r="J21" s="4">
        <f aca="true" t="shared" si="1" ref="J21:J27">RIGHT(H21)</f>
      </c>
    </row>
    <row r="22" spans="2:10" ht="12.75">
      <c r="B22" s="40"/>
      <c r="C22" s="375"/>
      <c r="D22" s="376"/>
      <c r="E22" s="376"/>
      <c r="F22" s="376"/>
      <c r="G22" s="377"/>
      <c r="H22" s="130"/>
      <c r="I22" s="39"/>
      <c r="J22" s="4">
        <f t="shared" si="1"/>
      </c>
    </row>
    <row r="23" spans="2:10" ht="12.75">
      <c r="B23" s="40"/>
      <c r="C23" s="375"/>
      <c r="D23" s="376"/>
      <c r="E23" s="376"/>
      <c r="F23" s="376"/>
      <c r="G23" s="377"/>
      <c r="H23" s="130"/>
      <c r="I23" s="39"/>
      <c r="J23" s="4">
        <f t="shared" si="1"/>
      </c>
    </row>
    <row r="24" spans="2:10" ht="12.75">
      <c r="B24" s="40"/>
      <c r="C24" s="375"/>
      <c r="D24" s="376"/>
      <c r="E24" s="376"/>
      <c r="F24" s="376"/>
      <c r="G24" s="377"/>
      <c r="H24" s="130"/>
      <c r="I24" s="39"/>
      <c r="J24" s="4">
        <f t="shared" si="1"/>
      </c>
    </row>
    <row r="25" spans="2:10" ht="12.75">
      <c r="B25" s="40"/>
      <c r="C25" s="375"/>
      <c r="D25" s="376"/>
      <c r="E25" s="376"/>
      <c r="F25" s="376"/>
      <c r="G25" s="377"/>
      <c r="H25" s="130"/>
      <c r="I25" s="39"/>
      <c r="J25" s="4">
        <f t="shared" si="1"/>
      </c>
    </row>
    <row r="26" spans="2:10" ht="12.75">
      <c r="B26" s="40"/>
      <c r="C26" s="375"/>
      <c r="D26" s="376"/>
      <c r="E26" s="376"/>
      <c r="F26" s="376"/>
      <c r="G26" s="377"/>
      <c r="H26" s="130"/>
      <c r="I26" s="39"/>
      <c r="J26" s="4">
        <f t="shared" si="1"/>
      </c>
    </row>
    <row r="27" spans="2:10" ht="12.75">
      <c r="B27" s="40"/>
      <c r="C27" s="375"/>
      <c r="D27" s="376"/>
      <c r="E27" s="376"/>
      <c r="F27" s="376"/>
      <c r="G27" s="377"/>
      <c r="H27" s="130"/>
      <c r="I27" s="39"/>
      <c r="J27" s="4">
        <f t="shared" si="1"/>
      </c>
    </row>
    <row r="28" spans="2:10" ht="12.75">
      <c r="B28" s="40"/>
      <c r="C28" s="375"/>
      <c r="D28" s="376"/>
      <c r="E28" s="376"/>
      <c r="F28" s="376"/>
      <c r="G28" s="377"/>
      <c r="H28" s="130"/>
      <c r="I28" s="39"/>
      <c r="J28" s="4" t="e">
        <f>RIGHT(#REF!)</f>
        <v>#REF!</v>
      </c>
    </row>
    <row r="29" spans="2:10" ht="12.75">
      <c r="B29" s="40"/>
      <c r="C29" s="375"/>
      <c r="D29" s="376"/>
      <c r="E29" s="376"/>
      <c r="F29" s="376"/>
      <c r="G29" s="377"/>
      <c r="H29" s="130"/>
      <c r="I29" s="39"/>
      <c r="J29" s="4">
        <f>RIGHT(H28)</f>
      </c>
    </row>
    <row r="30" spans="2:9" ht="12.75">
      <c r="B30" s="40"/>
      <c r="C30" s="375"/>
      <c r="D30" s="376"/>
      <c r="E30" s="376"/>
      <c r="F30" s="376"/>
      <c r="G30" s="377"/>
      <c r="H30" s="130"/>
      <c r="I30" s="39"/>
    </row>
    <row r="31" spans="2:9" ht="12.75">
      <c r="B31" s="40"/>
      <c r="C31" s="375"/>
      <c r="D31" s="376"/>
      <c r="E31" s="376"/>
      <c r="F31" s="376"/>
      <c r="G31" s="377"/>
      <c r="H31" s="130"/>
      <c r="I31" s="39"/>
    </row>
    <row r="32" spans="2:9" ht="12.75">
      <c r="B32" s="40"/>
      <c r="C32" s="375"/>
      <c r="D32" s="376"/>
      <c r="E32" s="376"/>
      <c r="F32" s="376"/>
      <c r="G32" s="377"/>
      <c r="H32" s="130"/>
      <c r="I32" s="39"/>
    </row>
    <row r="33" spans="5:9" ht="12.75">
      <c r="E33" s="4"/>
      <c r="F33" s="4"/>
      <c r="G33" s="4"/>
      <c r="H33" s="24" t="s">
        <v>181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H3:I3"/>
    <mergeCell ref="B5:D5"/>
    <mergeCell ref="C7:G7"/>
    <mergeCell ref="C8:G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7"/>
  <dimension ref="B2:J33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2.7109375" style="4" customWidth="1"/>
    <col min="2" max="2" width="13.421875" style="4" customWidth="1"/>
    <col min="3" max="3" width="7.7109375" style="4" customWidth="1"/>
    <col min="4" max="4" width="14.140625" style="4" customWidth="1"/>
    <col min="5" max="5" width="6.421875" style="19" customWidth="1"/>
    <col min="6" max="6" width="30.7109375" style="19" customWidth="1"/>
    <col min="7" max="7" width="28.140625" style="19" customWidth="1"/>
    <col min="8" max="8" width="14.7109375" style="21" customWidth="1"/>
    <col min="9" max="9" width="10.7109375" style="20" customWidth="1"/>
    <col min="10" max="10" width="9.140625" style="4" hidden="1" customWidth="1"/>
    <col min="11" max="16384" width="9.140625" style="4" customWidth="1"/>
  </cols>
  <sheetData>
    <row r="2" spans="2:7" ht="12.75">
      <c r="B2" s="7" t="s">
        <v>84</v>
      </c>
      <c r="D2" s="47">
        <f>Sumár!$E$4</f>
        <v>0</v>
      </c>
      <c r="E2" s="9"/>
      <c r="F2" s="9"/>
      <c r="G2" s="9"/>
    </row>
    <row r="3" spans="2:9" ht="12.75">
      <c r="B3" s="9" t="s">
        <v>26</v>
      </c>
      <c r="D3" s="2">
        <f>Sumár!G1</f>
        <v>0</v>
      </c>
      <c r="E3" s="9" t="s">
        <v>6</v>
      </c>
      <c r="F3" s="2">
        <f>Sumár!I1</f>
        <v>0</v>
      </c>
      <c r="G3" s="9"/>
      <c r="H3" s="378"/>
      <c r="I3" s="379"/>
    </row>
    <row r="4" spans="2:9" ht="6" customHeight="1">
      <c r="B4" s="9"/>
      <c r="D4" s="9"/>
      <c r="E4" s="9"/>
      <c r="F4" s="9"/>
      <c r="G4" s="9"/>
      <c r="H4" s="22"/>
      <c r="I4" s="23"/>
    </row>
    <row r="5" spans="2:4" ht="18" customHeight="1">
      <c r="B5" s="380" t="s">
        <v>50</v>
      </c>
      <c r="C5" s="380"/>
      <c r="D5" s="381"/>
    </row>
    <row r="6" spans="2:9" ht="15" customHeight="1">
      <c r="B6" s="13"/>
      <c r="C6" s="13"/>
      <c r="D6" s="13"/>
      <c r="G6" s="21"/>
      <c r="H6" s="13" t="s">
        <v>86</v>
      </c>
      <c r="I6" s="4"/>
    </row>
    <row r="7" spans="2:9" s="19" customFormat="1" ht="31.5" customHeight="1">
      <c r="B7" s="14" t="s">
        <v>28</v>
      </c>
      <c r="C7" s="382" t="s">
        <v>182</v>
      </c>
      <c r="D7" s="383"/>
      <c r="E7" s="383"/>
      <c r="F7" s="383"/>
      <c r="G7" s="383"/>
      <c r="H7" s="15" t="s">
        <v>29</v>
      </c>
      <c r="I7" s="16" t="s">
        <v>30</v>
      </c>
    </row>
    <row r="8" spans="2:10" ht="12.75">
      <c r="B8" s="40"/>
      <c r="C8" s="375"/>
      <c r="D8" s="376"/>
      <c r="E8" s="376"/>
      <c r="F8" s="376"/>
      <c r="G8" s="377"/>
      <c r="H8" s="130"/>
      <c r="I8" s="39"/>
      <c r="J8" s="4">
        <f aca="true" t="shared" si="0" ref="J8:J17">RIGHT(H8)</f>
      </c>
    </row>
    <row r="9" spans="2:10" ht="12.75">
      <c r="B9" s="40"/>
      <c r="C9" s="375"/>
      <c r="D9" s="376"/>
      <c r="E9" s="376"/>
      <c r="F9" s="376"/>
      <c r="G9" s="377"/>
      <c r="H9" s="130"/>
      <c r="I9" s="39"/>
      <c r="J9" s="4">
        <f t="shared" si="0"/>
      </c>
    </row>
    <row r="10" spans="2:10" ht="12.75">
      <c r="B10" s="40"/>
      <c r="C10" s="375"/>
      <c r="D10" s="376"/>
      <c r="E10" s="376"/>
      <c r="F10" s="376"/>
      <c r="G10" s="377"/>
      <c r="H10" s="130"/>
      <c r="I10" s="39"/>
      <c r="J10" s="4">
        <f t="shared" si="0"/>
      </c>
    </row>
    <row r="11" spans="2:10" ht="12.75">
      <c r="B11" s="40"/>
      <c r="C11" s="375"/>
      <c r="D11" s="376"/>
      <c r="E11" s="376"/>
      <c r="F11" s="376"/>
      <c r="G11" s="377"/>
      <c r="H11" s="130"/>
      <c r="I11" s="39"/>
      <c r="J11" s="4">
        <f t="shared" si="0"/>
      </c>
    </row>
    <row r="12" spans="2:10" ht="12.75">
      <c r="B12" s="40"/>
      <c r="C12" s="375"/>
      <c r="D12" s="376"/>
      <c r="E12" s="376"/>
      <c r="F12" s="376"/>
      <c r="G12" s="377"/>
      <c r="H12" s="130"/>
      <c r="I12" s="39"/>
      <c r="J12" s="4">
        <f t="shared" si="0"/>
      </c>
    </row>
    <row r="13" spans="2:10" ht="12.75">
      <c r="B13" s="40"/>
      <c r="C13" s="375"/>
      <c r="D13" s="376"/>
      <c r="E13" s="376"/>
      <c r="F13" s="376"/>
      <c r="G13" s="377"/>
      <c r="H13" s="130"/>
      <c r="I13" s="39"/>
      <c r="J13" s="4">
        <f t="shared" si="0"/>
      </c>
    </row>
    <row r="14" spans="2:10" ht="12.75">
      <c r="B14" s="40"/>
      <c r="C14" s="375"/>
      <c r="D14" s="376"/>
      <c r="E14" s="376"/>
      <c r="F14" s="376"/>
      <c r="G14" s="377"/>
      <c r="H14" s="130"/>
      <c r="I14" s="39"/>
      <c r="J14" s="4">
        <f t="shared" si="0"/>
      </c>
    </row>
    <row r="15" spans="2:10" ht="12.75">
      <c r="B15" s="40"/>
      <c r="C15" s="375"/>
      <c r="D15" s="376"/>
      <c r="E15" s="376"/>
      <c r="F15" s="376"/>
      <c r="G15" s="377"/>
      <c r="H15" s="130"/>
      <c r="I15" s="39"/>
      <c r="J15" s="4">
        <f t="shared" si="0"/>
      </c>
    </row>
    <row r="16" spans="2:10" ht="12.75">
      <c r="B16" s="40"/>
      <c r="C16" s="375"/>
      <c r="D16" s="376"/>
      <c r="E16" s="376"/>
      <c r="F16" s="376"/>
      <c r="G16" s="377"/>
      <c r="H16" s="130"/>
      <c r="I16" s="39"/>
      <c r="J16" s="4">
        <f t="shared" si="0"/>
      </c>
    </row>
    <row r="17" spans="2:10" ht="12.75">
      <c r="B17" s="40"/>
      <c r="C17" s="375"/>
      <c r="D17" s="376"/>
      <c r="E17" s="376"/>
      <c r="F17" s="376"/>
      <c r="G17" s="377"/>
      <c r="H17" s="130"/>
      <c r="I17" s="39"/>
      <c r="J17" s="4">
        <f t="shared" si="0"/>
      </c>
    </row>
    <row r="18" spans="2:10" ht="12.75">
      <c r="B18" s="40"/>
      <c r="C18" s="375"/>
      <c r="D18" s="376"/>
      <c r="E18" s="376"/>
      <c r="F18" s="376"/>
      <c r="G18" s="377"/>
      <c r="H18" s="130"/>
      <c r="I18" s="39"/>
      <c r="J18" s="4">
        <f>RIGHT(H19)</f>
      </c>
    </row>
    <row r="19" spans="2:10" ht="12.75">
      <c r="B19" s="40"/>
      <c r="C19" s="375"/>
      <c r="D19" s="376"/>
      <c r="E19" s="376"/>
      <c r="F19" s="376"/>
      <c r="G19" s="377"/>
      <c r="H19" s="130"/>
      <c r="I19" s="39"/>
      <c r="J19" s="4">
        <f>RIGHT(H20)</f>
      </c>
    </row>
    <row r="20" spans="2:10" ht="12.75">
      <c r="B20" s="40"/>
      <c r="C20" s="375"/>
      <c r="D20" s="376"/>
      <c r="E20" s="376"/>
      <c r="F20" s="376"/>
      <c r="G20" s="377"/>
      <c r="H20" s="130"/>
      <c r="I20" s="39"/>
      <c r="J20" s="4" t="e">
        <f>RIGHT(#REF!)</f>
        <v>#REF!</v>
      </c>
    </row>
    <row r="21" spans="2:10" ht="12.75">
      <c r="B21" s="40"/>
      <c r="C21" s="375"/>
      <c r="D21" s="376"/>
      <c r="E21" s="376"/>
      <c r="F21" s="376"/>
      <c r="G21" s="377"/>
      <c r="H21" s="130"/>
      <c r="I21" s="39"/>
      <c r="J21" s="4">
        <f aca="true" t="shared" si="1" ref="J21:J27">RIGHT(H21)</f>
      </c>
    </row>
    <row r="22" spans="2:10" ht="12.75">
      <c r="B22" s="40"/>
      <c r="C22" s="375"/>
      <c r="D22" s="376"/>
      <c r="E22" s="376"/>
      <c r="F22" s="376"/>
      <c r="G22" s="377"/>
      <c r="H22" s="130"/>
      <c r="I22" s="39"/>
      <c r="J22" s="4">
        <f t="shared" si="1"/>
      </c>
    </row>
    <row r="23" spans="2:10" ht="12.75">
      <c r="B23" s="40"/>
      <c r="C23" s="375"/>
      <c r="D23" s="376"/>
      <c r="E23" s="376"/>
      <c r="F23" s="376"/>
      <c r="G23" s="377"/>
      <c r="H23" s="130"/>
      <c r="I23" s="39"/>
      <c r="J23" s="4">
        <f t="shared" si="1"/>
      </c>
    </row>
    <row r="24" spans="2:10" ht="12.75">
      <c r="B24" s="40"/>
      <c r="C24" s="375"/>
      <c r="D24" s="376"/>
      <c r="E24" s="376"/>
      <c r="F24" s="376"/>
      <c r="G24" s="377"/>
      <c r="H24" s="130"/>
      <c r="I24" s="39"/>
      <c r="J24" s="4">
        <f t="shared" si="1"/>
      </c>
    </row>
    <row r="25" spans="2:10" ht="12.75">
      <c r="B25" s="40"/>
      <c r="C25" s="375"/>
      <c r="D25" s="376"/>
      <c r="E25" s="376"/>
      <c r="F25" s="376"/>
      <c r="G25" s="377"/>
      <c r="H25" s="130"/>
      <c r="I25" s="39"/>
      <c r="J25" s="4">
        <f t="shared" si="1"/>
      </c>
    </row>
    <row r="26" spans="2:10" ht="12.75">
      <c r="B26" s="40"/>
      <c r="C26" s="375"/>
      <c r="D26" s="376"/>
      <c r="E26" s="376"/>
      <c r="F26" s="376"/>
      <c r="G26" s="377"/>
      <c r="H26" s="130"/>
      <c r="I26" s="39"/>
      <c r="J26" s="4">
        <f t="shared" si="1"/>
      </c>
    </row>
    <row r="27" spans="2:10" ht="12.75">
      <c r="B27" s="40"/>
      <c r="C27" s="375"/>
      <c r="D27" s="376"/>
      <c r="E27" s="376"/>
      <c r="F27" s="376"/>
      <c r="G27" s="377"/>
      <c r="H27" s="130"/>
      <c r="I27" s="39"/>
      <c r="J27" s="4">
        <f t="shared" si="1"/>
      </c>
    </row>
    <row r="28" spans="2:10" ht="12.75">
      <c r="B28" s="40"/>
      <c r="C28" s="375"/>
      <c r="D28" s="376"/>
      <c r="E28" s="376"/>
      <c r="F28" s="376"/>
      <c r="G28" s="377"/>
      <c r="H28" s="130"/>
      <c r="I28" s="39"/>
      <c r="J28" s="4" t="e">
        <f>RIGHT(#REF!)</f>
        <v>#REF!</v>
      </c>
    </row>
    <row r="29" spans="2:10" ht="12.75">
      <c r="B29" s="40"/>
      <c r="C29" s="375"/>
      <c r="D29" s="376"/>
      <c r="E29" s="376"/>
      <c r="F29" s="376"/>
      <c r="G29" s="377"/>
      <c r="H29" s="130"/>
      <c r="I29" s="39"/>
      <c r="J29" s="4">
        <f>RIGHT(H28)</f>
      </c>
    </row>
    <row r="30" spans="2:9" ht="12.75">
      <c r="B30" s="40"/>
      <c r="C30" s="375"/>
      <c r="D30" s="376"/>
      <c r="E30" s="376"/>
      <c r="F30" s="376"/>
      <c r="G30" s="377"/>
      <c r="H30" s="130"/>
      <c r="I30" s="39"/>
    </row>
    <row r="31" spans="2:9" ht="12.75">
      <c r="B31" s="40"/>
      <c r="C31" s="375"/>
      <c r="D31" s="376"/>
      <c r="E31" s="376"/>
      <c r="F31" s="376"/>
      <c r="G31" s="377"/>
      <c r="H31" s="130"/>
      <c r="I31" s="39"/>
    </row>
    <row r="32" spans="2:9" ht="12.75">
      <c r="B32" s="40"/>
      <c r="C32" s="375"/>
      <c r="D32" s="376"/>
      <c r="E32" s="376"/>
      <c r="F32" s="376"/>
      <c r="G32" s="377"/>
      <c r="H32" s="130"/>
      <c r="I32" s="39"/>
    </row>
    <row r="33" spans="5:9" ht="12.75">
      <c r="E33" s="4"/>
      <c r="F33" s="4"/>
      <c r="G33" s="4"/>
      <c r="H33" s="24" t="s">
        <v>181</v>
      </c>
      <c r="I33" s="3">
        <f>SUM(I8:I32)</f>
        <v>0</v>
      </c>
    </row>
    <row r="35" ht="13.5" customHeight="1"/>
  </sheetData>
  <sheetProtection password="CB9D" sheet="1" objects="1" scenarios="1" selectLockedCells="1"/>
  <mergeCells count="28">
    <mergeCell ref="H3:I3"/>
    <mergeCell ref="B5:D5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Agentúra na podporu vedy a techniky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Hlaváč</dc:creator>
  <cp:keywords/>
  <dc:description/>
  <cp:lastModifiedBy>Eva Ulrichová</cp:lastModifiedBy>
  <cp:lastPrinted>2008-10-07T10:54:59Z</cp:lastPrinted>
  <dcterms:created xsi:type="dcterms:W3CDTF">2004-07-29T06:43:09Z</dcterms:created>
  <dcterms:modified xsi:type="dcterms:W3CDTF">2008-10-07T11:05:38Z</dcterms:modified>
  <cp:category/>
  <cp:version/>
  <cp:contentType/>
  <cp:contentStatus/>
</cp:coreProperties>
</file>